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_rels/workbook.xml.rels" ContentType="application/vnd.openxmlformats-package.relationships+xml"/>
  <Override PartName="/xl/media/image1.png" ContentType="image/png"/>
  <Override PartName="/xl/media/image2.png" ContentType="image/png"/>
  <Override PartName="/xl/media/image3.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600" firstSheet="0" activeTab="0"/>
  </bookViews>
  <sheets>
    <sheet name="Welcome" sheetId="1" state="visible" r:id="rId3"/>
    <sheet name="Setup Lists" sheetId="2" state="visible" r:id="rId4"/>
    <sheet name="Pipeline" sheetId="3" state="visible" r:id="rId5"/>
    <sheet name="Summary" sheetId="4" state="visible" r:id="rId6"/>
    <sheet name="Preview" sheetId="5" state="visible" r:id="rId7"/>
  </sheets>
  <definedNames>
    <definedName function="false" hidden="true" localSheetId="2" name="_xlnm._FilterDatabase" vbProcedure="false">Pipeline!$A$2:$O$54</definedName>
    <definedName function="false" hidden="false" name="LangSel" vbProcedure="false">Welcome!$B$1</definedName>
    <definedName function="false" hidden="false" name="LiteOppTypes" vbProcedure="false">'Setup Lists'!$A$4:$A$33</definedName>
    <definedName function="false" hidden="false" name="LiteSales" vbProcedure="false">'Setup Lists'!$C$4:$C$33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<sst xmlns="http://schemas.openxmlformats.org/spreadsheetml/2006/main" count="27" uniqueCount="23">
  <si>
    <t xml:space="preserve">Language / Idioma  &gt;</t>
  </si>
  <si>
    <t xml:space="preserve">EN</t>
  </si>
  <si>
    <t xml:space="preserve">www.genrev.co</t>
  </si>
  <si>
    <t xml:space="preserve">GENREV!™  |  All Rights Reserved  |  www.genrev.co  |  chuck@genrev.co  |  612-412-1341</t>
  </si>
  <si>
    <t xml:space="preserve">New Account</t>
  </si>
  <si>
    <t xml:space="preserve">New Product - Existing Account</t>
  </si>
  <si>
    <t xml:space="preserve">Expansion - Existing Product</t>
  </si>
  <si>
    <t xml:space="preserve">Win-Back</t>
  </si>
  <si>
    <t xml:space="preserve">Acme Industrial</t>
  </si>
  <si>
    <t xml:space="preserve">New Pump Line</t>
  </si>
  <si>
    <t xml:space="preserve">J. Smith</t>
  </si>
  <si>
    <t xml:space="preserve">Pipeline / En Curso</t>
  </si>
  <si>
    <t xml:space="preserve">7/1: Met with plant manager, strong interest.</t>
  </si>
  <si>
    <t xml:space="preserve">Send formal quote</t>
  </si>
  <si>
    <t xml:space="preserve">On Hold / En Espera</t>
  </si>
  <si>
    <t xml:space="preserve">Lost / Perdido</t>
  </si>
  <si>
    <t xml:space="preserve">Converted / Convertido</t>
  </si>
  <si>
    <t xml:space="preserve">90%</t>
  </si>
  <si>
    <t xml:space="preserve">75%</t>
  </si>
  <si>
    <t xml:space="preserve">50%</t>
  </si>
  <si>
    <t xml:space="preserve">25%</t>
  </si>
  <si>
    <t xml:space="preserve">10%</t>
  </si>
  <si>
    <t xml:space="preserve">GENREV!™  |  All Rights Reserved  |  www.genrev.co</t>
  </si>
</sst>
</file>

<file path=xl/styles.xml><?xml version="1.0" encoding="utf-8"?>
<styleSheet xmlns="http://schemas.openxmlformats.org/spreadsheetml/2006/main">
  <numFmts count="5">
    <numFmt numFmtId="164" formatCode="General"/>
    <numFmt numFmtId="165" formatCode="General"/>
    <numFmt numFmtId="166" formatCode="\$#,##0"/>
    <numFmt numFmtId="167" formatCode="0%"/>
    <numFmt numFmtId="168" formatCode="mm/dd/yyyy"/>
  </numFmts>
  <fonts count="22">
    <font>
      <sz val="11"/>
      <color theme="1"/>
      <name val="Calibri"/>
      <family val="2"/>
      <charset val="1"/>
    </font>
    <font>
      <sz val="10"/>
      <name val="Arial"/>
      <family val="0"/>
    </font>
    <font>
      <sz val="10"/>
      <name val="Arial"/>
      <family val="0"/>
    </font>
    <font>
      <sz val="10"/>
      <name val="Arial"/>
      <family val="0"/>
    </font>
    <font>
      <b val="true"/>
      <sz val="11"/>
      <color rgb="FF1F5C8B"/>
      <name val="Arial"/>
      <family val="2"/>
      <charset val="1"/>
    </font>
    <font>
      <b val="true"/>
      <sz val="11"/>
      <color theme="1"/>
      <name val="Arial"/>
      <family val="2"/>
      <charset val="1"/>
    </font>
    <font>
      <b val="true"/>
      <sz val="15"/>
      <color rgb="FFFFFFFF"/>
      <name val="Arial"/>
      <family val="2"/>
      <charset val="1"/>
    </font>
    <font>
      <i val="true"/>
      <sz val="10"/>
      <color rgb="FF555555"/>
      <name val="Arial"/>
      <family val="2"/>
      <charset val="1"/>
    </font>
    <font>
      <b val="true"/>
      <sz val="12"/>
      <color rgb="FF006B32"/>
      <name val="Arial"/>
      <family val="2"/>
      <charset val="1"/>
    </font>
    <font>
      <sz val="10"/>
      <color theme="1"/>
      <name val="Arial"/>
      <family val="2"/>
      <charset val="1"/>
    </font>
    <font>
      <b val="true"/>
      <sz val="10"/>
      <color rgb="FF009444"/>
      <name val="Arial"/>
      <family val="2"/>
      <charset val="1"/>
    </font>
    <font>
      <b val="true"/>
      <sz val="12"/>
      <color rgb="FFFFFFFF"/>
      <name val="Arial"/>
      <family val="2"/>
      <charset val="1"/>
    </font>
    <font>
      <b val="true"/>
      <u val="single"/>
      <sz val="11"/>
      <color rgb="FF1F5C8B"/>
      <name val="Arial"/>
      <family val="2"/>
      <charset val="1"/>
    </font>
    <font>
      <i val="true"/>
      <sz val="9"/>
      <color rgb="FF664D03"/>
      <name val="Arial"/>
      <family val="2"/>
      <charset val="1"/>
    </font>
    <font>
      <sz val="9"/>
      <color rgb="FF888888"/>
      <name val="Arial"/>
      <family val="2"/>
      <charset val="1"/>
    </font>
    <font>
      <b val="true"/>
      <sz val="10"/>
      <color rgb="FF1F5C8B"/>
      <name val="Arial"/>
      <family val="2"/>
      <charset val="1"/>
    </font>
    <font>
      <b val="true"/>
      <sz val="10"/>
      <color rgb="FFFFFFFF"/>
      <name val="Arial"/>
      <family val="2"/>
      <charset val="1"/>
    </font>
    <font>
      <sz val="11"/>
      <color theme="1"/>
      <name val="Arial"/>
      <family val="2"/>
      <charset val="1"/>
    </font>
    <font>
      <b val="true"/>
      <sz val="11"/>
      <color rgb="FFFFFFFF"/>
      <name val="Arial"/>
      <family val="2"/>
      <charset val="1"/>
    </font>
    <font>
      <i val="true"/>
      <sz val="10"/>
      <color rgb="FF2E7D32"/>
      <name val="Arial"/>
      <family val="2"/>
      <charset val="1"/>
    </font>
    <font>
      <b val="true"/>
      <sz val="10"/>
      <color theme="1"/>
      <name val="Arial"/>
      <family val="2"/>
      <charset val="1"/>
    </font>
    <font>
      <b val="true"/>
      <i val="true"/>
      <sz val="10"/>
      <color rgb="FFB00000"/>
      <name val="Arial"/>
      <family val="2"/>
      <charset val="1"/>
    </font>
  </fonts>
  <fills count="13">
    <fill>
      <patternFill patternType="none"/>
    </fill>
    <fill>
      <patternFill patternType="gray125"/>
    </fill>
    <fill>
      <patternFill patternType="solid">
        <fgColor rgb="FFFFF3C4"/>
        <bgColor rgb="FFFDF6E9"/>
      </patternFill>
    </fill>
    <fill>
      <patternFill patternType="solid">
        <fgColor rgb="FF009444"/>
        <bgColor rgb="FF008080"/>
      </patternFill>
    </fill>
    <fill>
      <patternFill patternType="solid">
        <fgColor rgb="FFF0F7F0"/>
        <bgColor rgb="FFE8F5E9"/>
      </patternFill>
    </fill>
    <fill>
      <patternFill patternType="solid">
        <fgColor rgb="FFC9963A"/>
        <bgColor rgb="FFFF8080"/>
      </patternFill>
    </fill>
    <fill>
      <patternFill patternType="solid">
        <fgColor rgb="FFFDF6E9"/>
        <bgColor rgb="FFFFF8E8"/>
      </patternFill>
    </fill>
    <fill>
      <patternFill patternType="solid">
        <fgColor rgb="FFFFF8E8"/>
        <bgColor rgb="FFFDF6E9"/>
      </patternFill>
    </fill>
    <fill>
      <patternFill patternType="solid">
        <fgColor rgb="FF1F5C8B"/>
        <bgColor rgb="FF008080"/>
      </patternFill>
    </fill>
    <fill>
      <patternFill patternType="solid">
        <fgColor rgb="FF7B5EA7"/>
        <bgColor rgb="FF888888"/>
      </patternFill>
    </fill>
    <fill>
      <patternFill patternType="solid">
        <fgColor rgb="FFE8F5E9"/>
        <bgColor rgb="FFF0F7F0"/>
      </patternFill>
    </fill>
    <fill>
      <patternFill patternType="solid">
        <fgColor rgb="FFF7FBF7"/>
        <bgColor rgb="FFF0F7F0"/>
      </patternFill>
    </fill>
    <fill>
      <patternFill patternType="solid">
        <fgColor rgb="FF006B32"/>
        <bgColor rgb="FF2E7D32"/>
      </patternFill>
    </fill>
  </fills>
  <borders count="5">
    <border diagonalUp="false" diagonalDown="false">
      <left/>
      <right/>
      <top/>
      <bottom/>
      <diagonal/>
    </border>
    <border diagonalUp="false" diagonalDown="false">
      <left style="medium">
        <color rgb="FFC9963A"/>
      </left>
      <right style="medium">
        <color rgb="FFC9963A"/>
      </right>
      <top style="medium">
        <color rgb="FFC9963A"/>
      </top>
      <bottom style="medium">
        <color rgb="FFC9963A"/>
      </bottom>
      <diagonal/>
    </border>
    <border diagonalUp="false" diagonalDown="false">
      <left style="thin">
        <color rgb="FFE8D5A8"/>
      </left>
      <right style="thin">
        <color rgb="FFE8D5A8"/>
      </right>
      <top style="thin">
        <color rgb="FFE8D5A8"/>
      </top>
      <bottom style="thin">
        <color rgb="FFE8D5A8"/>
      </bottom>
      <diagonal/>
    </border>
    <border diagonalUp="false" diagonalDown="false">
      <left style="thin"/>
      <right style="thin"/>
      <top style="thin"/>
      <bottom style="thin"/>
      <diagonal/>
    </border>
    <border diagonalUp="false" diagonalDown="false">
      <left style="thin">
        <color rgb="FFCCCCCC"/>
      </left>
      <right style="thin">
        <color rgb="FFCCCCCC"/>
      </right>
      <top style="thin">
        <color rgb="FFCCCCCC"/>
      </top>
      <bottom style="thin">
        <color rgb="FFCCCCCC"/>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right" vertical="bottom" textRotation="0" wrapText="false" indent="0" shrinkToFit="false"/>
      <protection locked="true" hidden="false"/>
    </xf>
    <xf numFmtId="164" fontId="5" fillId="2" borderId="1" xfId="0" applyFont="true" applyBorder="true" applyAlignment="true" applyProtection="true">
      <alignment horizontal="center" vertical="bottom" textRotation="0" wrapText="false" indent="0" shrinkToFit="false"/>
      <protection locked="false" hidden="false"/>
    </xf>
    <xf numFmtId="164" fontId="6" fillId="3" borderId="0" xfId="0" applyFont="true" applyBorder="false" applyAlignment="true" applyProtection="false">
      <alignment horizontal="center" vertical="center" textRotation="0" wrapText="false" indent="0" shrinkToFit="false"/>
      <protection locked="true" hidden="false"/>
    </xf>
    <xf numFmtId="164" fontId="7" fillId="4" borderId="0" xfId="0" applyFont="true" applyBorder="false" applyAlignment="true" applyProtection="false">
      <alignment horizontal="center" vertical="bottom" textRotation="0" wrapText="false" indent="0" shrinkToFit="false"/>
      <protection locked="true" hidden="false"/>
    </xf>
    <xf numFmtId="164" fontId="8" fillId="0" borderId="0" xfId="0" applyFont="true" applyBorder="false" applyAlignment="true" applyProtection="false">
      <alignment horizontal="general" vertical="center" textRotation="0" wrapText="false" indent="0" shrinkToFit="false"/>
      <protection locked="true" hidden="false"/>
    </xf>
    <xf numFmtId="165" fontId="9" fillId="0"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center" textRotation="0" wrapText="false" indent="0" shrinkToFit="false"/>
      <protection locked="true" hidden="false"/>
    </xf>
    <xf numFmtId="164" fontId="11" fillId="5" borderId="0" xfId="0" applyFont="true" applyBorder="false" applyAlignment="true" applyProtection="false">
      <alignment horizontal="center" vertical="center" textRotation="0" wrapText="false" indent="0" shrinkToFit="false"/>
      <protection locked="true" hidden="false"/>
    </xf>
    <xf numFmtId="165" fontId="9" fillId="6" borderId="2" xfId="0" applyFont="true" applyBorder="true" applyAlignment="true" applyProtection="false">
      <alignment horizontal="general" vertical="top"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5" fontId="13" fillId="7" borderId="0" xfId="0" applyFont="true" applyBorder="false" applyAlignment="true" applyProtection="false">
      <alignment horizontal="general" vertical="center" textRotation="0" wrapText="tru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8" borderId="3" xfId="0" applyFont="true" applyBorder="true" applyAlignment="true" applyProtection="false">
      <alignment horizontal="center" vertical="bottom" textRotation="0" wrapText="false" indent="0" shrinkToFit="false"/>
      <protection locked="true" hidden="false"/>
    </xf>
    <xf numFmtId="164" fontId="9" fillId="0" borderId="4" xfId="0" applyFont="true" applyBorder="true" applyAlignment="false" applyProtection="true">
      <alignment horizontal="general" vertical="bottom" textRotation="0" wrapText="false" indent="0" shrinkToFit="false"/>
      <protection locked="false" hidden="false"/>
    </xf>
    <xf numFmtId="164" fontId="16" fillId="3" borderId="0" xfId="0" applyFont="true" applyBorder="true" applyAlignment="true" applyProtection="false">
      <alignment horizontal="right" vertical="bottom" textRotation="0" wrapText="false" indent="0" shrinkToFit="false"/>
      <protection locked="true" hidden="false"/>
    </xf>
    <xf numFmtId="166" fontId="16" fillId="3" borderId="3" xfId="0" applyFont="true" applyBorder="true" applyAlignment="true" applyProtection="false">
      <alignment horizontal="right" vertical="bottom" textRotation="0" wrapText="false" indent="0" shrinkToFit="false"/>
      <protection locked="true" hidden="false"/>
    </xf>
    <xf numFmtId="164" fontId="17" fillId="3" borderId="0" xfId="0" applyFont="true" applyBorder="false" applyAlignment="false" applyProtection="false">
      <alignment horizontal="general" vertical="bottom" textRotation="0" wrapText="false" indent="0" shrinkToFit="false"/>
      <protection locked="true" hidden="false"/>
    </xf>
    <xf numFmtId="164" fontId="18" fillId="3" borderId="4" xfId="0" applyFont="true" applyBorder="true" applyAlignment="true" applyProtection="false">
      <alignment horizontal="center" vertical="center" textRotation="0" wrapText="true" indent="0" shrinkToFit="false"/>
      <protection locked="true" hidden="false"/>
    </xf>
    <xf numFmtId="164" fontId="18" fillId="9" borderId="4" xfId="0" applyFont="true" applyBorder="true" applyAlignment="true" applyProtection="false">
      <alignment horizontal="center" vertical="center" textRotation="0" wrapText="true" indent="0" shrinkToFit="false"/>
      <protection locked="true" hidden="false"/>
    </xf>
    <xf numFmtId="164" fontId="13" fillId="7" borderId="0" xfId="0" applyFont="true" applyBorder="true" applyAlignment="true" applyProtection="false">
      <alignment horizontal="general" vertical="center" textRotation="0" wrapText="true" indent="0" shrinkToFit="false"/>
      <protection locked="true" hidden="false"/>
    </xf>
    <xf numFmtId="164" fontId="19" fillId="10" borderId="4" xfId="0" applyFont="true" applyBorder="true" applyAlignment="false" applyProtection="true">
      <alignment horizontal="general" vertical="bottom" textRotation="0" wrapText="false" indent="0" shrinkToFit="false"/>
      <protection locked="false" hidden="false"/>
    </xf>
    <xf numFmtId="167" fontId="19" fillId="10" borderId="4" xfId="0" applyFont="true" applyBorder="true" applyAlignment="false" applyProtection="true">
      <alignment horizontal="general" vertical="bottom" textRotation="0" wrapText="false" indent="0" shrinkToFit="false"/>
      <protection locked="false" hidden="false"/>
    </xf>
    <xf numFmtId="168" fontId="19" fillId="10" borderId="4" xfId="0" applyFont="true" applyBorder="true" applyAlignment="false" applyProtection="true">
      <alignment horizontal="general" vertical="bottom" textRotation="0" wrapText="false" indent="0" shrinkToFit="false"/>
      <protection locked="false" hidden="false"/>
    </xf>
    <xf numFmtId="166" fontId="19" fillId="10" borderId="4" xfId="0" applyFont="true" applyBorder="true" applyAlignment="false" applyProtection="true">
      <alignment horizontal="general" vertical="bottom" textRotation="0" wrapText="false" indent="0" shrinkToFit="false"/>
      <protection locked="false" hidden="false"/>
    </xf>
    <xf numFmtId="164" fontId="9" fillId="0" borderId="4" xfId="0" applyFont="true" applyBorder="true" applyAlignment="true" applyProtection="true">
      <alignment horizontal="general" vertical="top" textRotation="0" wrapText="false" indent="0" shrinkToFit="false"/>
      <protection locked="false" hidden="false"/>
    </xf>
    <xf numFmtId="167" fontId="9" fillId="0" borderId="4" xfId="0" applyFont="true" applyBorder="true" applyAlignment="true" applyProtection="true">
      <alignment horizontal="general" vertical="top" textRotation="0" wrapText="false" indent="0" shrinkToFit="false"/>
      <protection locked="false" hidden="false"/>
    </xf>
    <xf numFmtId="168" fontId="9" fillId="0" borderId="4" xfId="0" applyFont="true" applyBorder="true" applyAlignment="true" applyProtection="true">
      <alignment horizontal="general" vertical="top" textRotation="0" wrapText="false" indent="0" shrinkToFit="false"/>
      <protection locked="false" hidden="false"/>
    </xf>
    <xf numFmtId="166" fontId="9" fillId="0" borderId="4" xfId="0" applyFont="true" applyBorder="true" applyAlignment="true" applyProtection="true">
      <alignment horizontal="general" vertical="top" textRotation="0" wrapText="false" indent="0" shrinkToFit="false"/>
      <protection locked="false" hidden="false"/>
    </xf>
    <xf numFmtId="164" fontId="9" fillId="0" borderId="4" xfId="0" applyFont="true" applyBorder="true" applyAlignment="true" applyProtection="true">
      <alignment horizontal="general" vertical="top" textRotation="0" wrapText="true" indent="0" shrinkToFit="false"/>
      <protection locked="false" hidden="false"/>
    </xf>
    <xf numFmtId="164" fontId="9" fillId="11" borderId="4" xfId="0" applyFont="true" applyBorder="true" applyAlignment="true" applyProtection="true">
      <alignment horizontal="general" vertical="top" textRotation="0" wrapText="false" indent="0" shrinkToFit="false"/>
      <protection locked="false" hidden="false"/>
    </xf>
    <xf numFmtId="167" fontId="9" fillId="11" borderId="4" xfId="0" applyFont="true" applyBorder="true" applyAlignment="true" applyProtection="true">
      <alignment horizontal="general" vertical="top" textRotation="0" wrapText="false" indent="0" shrinkToFit="false"/>
      <protection locked="false" hidden="false"/>
    </xf>
    <xf numFmtId="168" fontId="9" fillId="11" borderId="4" xfId="0" applyFont="true" applyBorder="true" applyAlignment="true" applyProtection="true">
      <alignment horizontal="general" vertical="top" textRotation="0" wrapText="false" indent="0" shrinkToFit="false"/>
      <protection locked="false" hidden="false"/>
    </xf>
    <xf numFmtId="166" fontId="9" fillId="11" borderId="4" xfId="0" applyFont="true" applyBorder="true" applyAlignment="true" applyProtection="true">
      <alignment horizontal="general" vertical="top" textRotation="0" wrapText="false" indent="0" shrinkToFit="false"/>
      <protection locked="false" hidden="false"/>
    </xf>
    <xf numFmtId="164" fontId="9" fillId="11" borderId="4" xfId="0" applyFont="true" applyBorder="true" applyAlignment="true" applyProtection="true">
      <alignment horizontal="general" vertical="top" textRotation="0" wrapText="true" indent="0" shrinkToFit="false"/>
      <protection locked="false" hidden="false"/>
    </xf>
    <xf numFmtId="164" fontId="6" fillId="3" borderId="0" xfId="0" applyFont="true" applyBorder="true" applyAlignment="true" applyProtection="false">
      <alignment horizontal="center" vertical="center" textRotation="0" wrapText="false" indent="0" shrinkToFit="false"/>
      <protection locked="true" hidden="false"/>
    </xf>
    <xf numFmtId="164" fontId="7" fillId="4" borderId="0" xfId="0" applyFont="true" applyBorder="true" applyAlignment="true" applyProtection="false">
      <alignment horizontal="center" vertical="bottom" textRotation="0" wrapText="false" indent="0" shrinkToFit="false"/>
      <protection locked="true" hidden="false"/>
    </xf>
    <xf numFmtId="165" fontId="18" fillId="3" borderId="4" xfId="0" applyFont="true" applyBorder="true" applyAlignment="true" applyProtection="false">
      <alignment horizontal="center" vertical="center" textRotation="0" wrapText="true" indent="0" shrinkToFit="false"/>
      <protection locked="true" hidden="false"/>
    </xf>
    <xf numFmtId="164" fontId="20" fillId="0" borderId="4" xfId="0" applyFont="true" applyBorder="true" applyAlignment="false" applyProtection="false">
      <alignment horizontal="general" vertical="bottom" textRotation="0" wrapText="false" indent="0" shrinkToFit="false"/>
      <protection locked="true" hidden="false"/>
    </xf>
    <xf numFmtId="165" fontId="9" fillId="0" borderId="4" xfId="0" applyFont="true" applyBorder="true" applyAlignment="true" applyProtection="false">
      <alignment horizontal="right" vertical="bottom" textRotation="0" wrapText="false" indent="0" shrinkToFit="false"/>
      <protection locked="true" hidden="false"/>
    </xf>
    <xf numFmtId="166" fontId="9" fillId="0" borderId="4" xfId="0" applyFont="true" applyBorder="true" applyAlignment="true" applyProtection="false">
      <alignment horizontal="right" vertical="bottom" textRotation="0" wrapText="false" indent="0" shrinkToFit="false"/>
      <protection locked="true" hidden="false"/>
    </xf>
    <xf numFmtId="164" fontId="21" fillId="0" borderId="4" xfId="0" applyFont="true" applyBorder="true" applyAlignment="false" applyProtection="false">
      <alignment horizontal="general" vertical="bottom" textRotation="0" wrapText="false" indent="0" shrinkToFit="false"/>
      <protection locked="true" hidden="false"/>
    </xf>
    <xf numFmtId="164" fontId="16" fillId="12" borderId="0" xfId="0" applyFont="true" applyBorder="true" applyAlignment="true" applyProtection="false">
      <alignment horizontal="center" vertical="bottom" textRotation="0" wrapText="false" indent="0" shrinkToFit="false"/>
      <protection locked="true" hidden="false"/>
    </xf>
    <xf numFmtId="164" fontId="14"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3">
    <dxf>
      <fill>
        <patternFill patternType="solid">
          <fgColor rgb="FF009444"/>
          <bgColor rgb="FF000000"/>
        </patternFill>
      </fill>
    </dxf>
    <dxf>
      <fill>
        <patternFill patternType="solid">
          <fgColor rgb="FFE8F5E9"/>
          <bgColor rgb="FF000000"/>
        </patternFill>
      </fill>
    </dxf>
    <dxf>
      <fill>
        <patternFill patternType="solid">
          <fgColor rgb="FFF7FBF7"/>
          <bgColor rgb="FF000000"/>
        </patternFill>
      </fill>
    </dxf>
    <dxf>
      <fill>
        <patternFill patternType="solid">
          <fgColor rgb="FFFFF8E8"/>
          <bgColor rgb="FF000000"/>
        </patternFill>
      </fill>
    </dxf>
    <dxf>
      <fill>
        <patternFill patternType="solid">
          <bgColor rgb="FF000000"/>
        </patternFill>
      </fill>
    </dxf>
    <dxf>
      <fill>
        <patternFill patternType="solid">
          <fgColor rgb="FF000000"/>
          <bgColor rgb="FF000000"/>
        </patternFill>
      </fill>
    </dxf>
    <dxf>
      <fill>
        <patternFill patternType="solid">
          <fgColor rgb="FF2E7D32"/>
          <bgColor rgb="FF000000"/>
        </patternFill>
      </fill>
    </dxf>
    <dxf>
      <fill>
        <patternFill patternType="solid">
          <fgColor rgb="FF664D03"/>
          <bgColor rgb="FF000000"/>
        </patternFill>
      </fill>
    </dxf>
    <dxf>
      <fill>
        <patternFill patternType="solid">
          <fgColor rgb="FFFFFFFF"/>
          <bgColor rgb="FF000000"/>
        </patternFill>
      </fill>
    </dxf>
    <dxf>
      <fill>
        <patternFill patternType="solid">
          <fgColor rgb="FFFDDCDC"/>
          <bgColor rgb="FF000000"/>
        </patternFill>
      </fill>
    </dxf>
    <dxf>
      <fill>
        <patternFill patternType="solid">
          <fgColor rgb="FFB00000"/>
          <bgColor rgb="FF000000"/>
        </patternFill>
      </fill>
    </dxf>
    <dxf>
      <fill>
        <patternFill patternType="solid">
          <fgColor rgb="FF7B5EA7"/>
          <bgColor rgb="FF000000"/>
        </patternFill>
      </fill>
    </dxf>
    <dxf>
      <font>
        <color rgb="FFB00000"/>
      </font>
      <fill>
        <patternFill>
          <bgColor rgb="FFFDDCDC"/>
        </patternFill>
      </fill>
    </dxf>
  </dxfs>
  <colors>
    <indexedColors>
      <rgbColor rgb="FF000000"/>
      <rgbColor rgb="FFFFFFFF"/>
      <rgbColor rgb="FFFF0000"/>
      <rgbColor rgb="FF00FF00"/>
      <rgbColor rgb="FF0000FF"/>
      <rgbColor rgb="FFFFFF00"/>
      <rgbColor rgb="FFFF00FF"/>
      <rgbColor rgb="FF00FFFF"/>
      <rgbColor rgb="FFB00000"/>
      <rgbColor rgb="FF006B32"/>
      <rgbColor rgb="FF000080"/>
      <rgbColor rgb="FF808000"/>
      <rgbColor rgb="FF800080"/>
      <rgbColor rgb="FF009444"/>
      <rgbColor rgb="FFCCCCCC"/>
      <rgbColor rgb="FF888888"/>
      <rgbColor rgb="FF9999FF"/>
      <rgbColor rgb="FF993366"/>
      <rgbColor rgb="FFFFF3C4"/>
      <rgbColor rgb="FFE8F5E9"/>
      <rgbColor rgb="FF660066"/>
      <rgbColor rgb="FFFF8080"/>
      <rgbColor rgb="FF1F5C8B"/>
      <rgbColor rgb="FFFDDCDC"/>
      <rgbColor rgb="FF000080"/>
      <rgbColor rgb="FFFF00FF"/>
      <rgbColor rgb="FFFFFF00"/>
      <rgbColor rgb="FF00FFFF"/>
      <rgbColor rgb="FF800080"/>
      <rgbColor rgb="FF800000"/>
      <rgbColor rgb="FF008080"/>
      <rgbColor rgb="FF0000FF"/>
      <rgbColor rgb="FF00CCFF"/>
      <rgbColor rgb="FFF0F7F0"/>
      <rgbColor rgb="FFF7FBF7"/>
      <rgbColor rgb="FFFFF8E8"/>
      <rgbColor rgb="FFFDF6E9"/>
      <rgbColor rgb="FFFF99CC"/>
      <rgbColor rgb="FFCC99FF"/>
      <rgbColor rgb="FFE8D5A8"/>
      <rgbColor rgb="FF3366FF"/>
      <rgbColor rgb="FF33CCCC"/>
      <rgbColor rgb="FF99CC00"/>
      <rgbColor rgb="FFFFCC00"/>
      <rgbColor rgb="FFC9963A"/>
      <rgbColor rgb="FFFF6600"/>
      <rgbColor rgb="FF7B5EA7"/>
      <rgbColor rgb="FF969696"/>
      <rgbColor rgb="FF003366"/>
      <rgbColor rgb="FF2E7D32"/>
      <rgbColor rgb="FF003300"/>
      <rgbColor rgb="FF664D03"/>
      <rgbColor rgb="FF993300"/>
      <rgbColor rgb="FF993366"/>
      <rgbColor rgb="FF333399"/>
      <rgbColor rgb="FF555555"/>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2.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0</xdr:col>
      <xdr:colOff>0</xdr:colOff>
      <xdr:row>4</xdr:row>
      <xdr:rowOff>0</xdr:rowOff>
    </xdr:from>
    <xdr:to>
      <xdr:col>0</xdr:col>
      <xdr:colOff>5373720</xdr:colOff>
      <xdr:row>13</xdr:row>
      <xdr:rowOff>7560</xdr:rowOff>
    </xdr:to>
    <xdr:pic>
      <xdr:nvPicPr>
        <xdr:cNvPr id="0" name="Picture 1" descr="teaser_data.png"/>
        <xdr:cNvPicPr/>
      </xdr:nvPicPr>
      <xdr:blipFill>
        <a:blip r:embed="rId1"/>
        <a:stretch/>
      </xdr:blipFill>
      <xdr:spPr>
        <a:xfrm>
          <a:off x="0" y="1019160"/>
          <a:ext cx="5373720" cy="1636200"/>
        </a:xfrm>
        <a:prstGeom prst="rect">
          <a:avLst/>
        </a:prstGeom>
        <a:ln w="0">
          <a:noFill/>
        </a:ln>
      </xdr:spPr>
    </xdr:pic>
    <xdr:clientData/>
  </xdr:twoCellAnchor>
  <xdr:twoCellAnchor editAs="twoCell">
    <xdr:from>
      <xdr:col>0</xdr:col>
      <xdr:colOff>0</xdr:colOff>
      <xdr:row>16</xdr:row>
      <xdr:rowOff>0</xdr:rowOff>
    </xdr:from>
    <xdr:to>
      <xdr:col>0</xdr:col>
      <xdr:colOff>5183280</xdr:colOff>
      <xdr:row>29</xdr:row>
      <xdr:rowOff>26280</xdr:rowOff>
    </xdr:to>
    <xdr:pic>
      <xdr:nvPicPr>
        <xdr:cNvPr id="1" name="Picture 2" descr="teaser_summary.png"/>
        <xdr:cNvPicPr/>
      </xdr:nvPicPr>
      <xdr:blipFill>
        <a:blip r:embed="rId2"/>
        <a:stretch/>
      </xdr:blipFill>
      <xdr:spPr>
        <a:xfrm>
          <a:off x="0" y="3238560"/>
          <a:ext cx="5183280" cy="2378880"/>
        </a:xfrm>
        <a:prstGeom prst="rect">
          <a:avLst/>
        </a:prstGeom>
        <a:ln w="0">
          <a:noFill/>
        </a:ln>
      </xdr:spPr>
    </xdr:pic>
    <xdr:clientData/>
  </xdr:twoCellAnchor>
  <xdr:twoCellAnchor editAs="twoCell">
    <xdr:from>
      <xdr:col>0</xdr:col>
      <xdr:colOff>0</xdr:colOff>
      <xdr:row>34</xdr:row>
      <xdr:rowOff>0</xdr:rowOff>
    </xdr:from>
    <xdr:to>
      <xdr:col>0</xdr:col>
      <xdr:colOff>4667040</xdr:colOff>
      <xdr:row>55</xdr:row>
      <xdr:rowOff>180360</xdr:rowOff>
    </xdr:to>
    <xdr:pic>
      <xdr:nvPicPr>
        <xdr:cNvPr id="2" name="Picture 3" descr="teaser_dashboard.png"/>
        <xdr:cNvPicPr/>
      </xdr:nvPicPr>
      <xdr:blipFill>
        <a:blip r:embed="rId3"/>
        <a:stretch/>
      </xdr:blipFill>
      <xdr:spPr>
        <a:xfrm>
          <a:off x="0" y="6543720"/>
          <a:ext cx="4667040" cy="39808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2007 - 2010">
  <a:themeElements>
    <a:clrScheme name="Office 2007 - 2010">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genrev.co/" TargetMode="Externa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5.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9444"/>
    <pageSetUpPr fitToPage="false"/>
  </sheetPr>
  <dimension ref="A1:B3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5" activeCellId="0" sqref="A5"/>
    </sheetView>
  </sheetViews>
  <sheetFormatPr defaultColWidth="8.6796875" defaultRowHeight="14.25" zeroHeight="false" outlineLevelRow="0" outlineLevelCol="0"/>
  <cols>
    <col collapsed="false" customWidth="true" hidden="false" outlineLevel="0" max="1" min="1" style="0" width="96.73"/>
    <col collapsed="false" customWidth="true" hidden="false" outlineLevel="0" max="2" min="2" style="0" width="10.73"/>
  </cols>
  <sheetData>
    <row r="1" customFormat="false" ht="19.5" hidden="false" customHeight="true" outlineLevel="0" collapsed="false">
      <c r="A1" s="1" t="s">
        <v>0</v>
      </c>
      <c r="B1" s="2" t="s">
        <v>1</v>
      </c>
    </row>
    <row r="2" customFormat="false" ht="31.5" hidden="false" customHeight="true" outlineLevel="0" collapsed="false">
      <c r="A2" s="3" t="str">
        <f aca="false">IF(LangSel="ES","GENREV!™ Pipeline Lite™","GENREV!™ Pipeline Lite™")</f>
        <v>GENREV!™ Pipeline Lite™</v>
      </c>
    </row>
    <row r="3" customFormat="false" ht="18" hidden="false" customHeight="true" outlineLevel="0" collapsed="false">
      <c r="A3" s="4" t="str">
        <f aca="false">IF(LangSel="ES","Una introduccion a la disciplina Sales Resource Management (SRM). Generating More Revenue Profitably™","An introduction to the Sales Resource Management (SRM) discipline. Generating More Revenue Profitably™")</f>
        <v>An introduction to the Sales Resource Management (SRM) discipline. Generating More Revenue Profitably™</v>
      </c>
    </row>
    <row r="5" customFormat="false" ht="18" hidden="false" customHeight="true" outlineLevel="0" collapsed="false">
      <c r="A5" s="5" t="str">
        <f aca="false">IF(LangSel="ES","Que Es Esto","What This Is")</f>
        <v>What This Is</v>
      </c>
    </row>
    <row r="6" customFormat="false" ht="43.5" hidden="false" customHeight="true" outlineLevel="0" collapsed="false">
      <c r="A6" s="6" t="e">
        <f aca="false">IF(LangSel="ES",_xlfn._longtext("Un lugar simple y disciplinado para dar seguimiento a cada oportunidad de venta antes de comprometerla en el pronostico. Una fila por oportunidad, probabilidades honestas, y cada accion con un responsable y una fecha limite. Esta hecho para que vendedores"," y lideres vean los mismos numeros juntos."),_xlfn._longtext("One simple, disciplined place to track every sales opportunity you are working, before it becomes a forecast commitment. One row per opportunity, honest probabilities, and every action with an owner and a due date. It is built so salespeople and leaders s","ee the same numbers together."))</f>
        <v>#NAME?</v>
      </c>
    </row>
    <row r="8" customFormat="false" ht="18" hidden="false" customHeight="true" outlineLevel="0" collapsed="false">
      <c r="A8" s="5" t="str">
        <f aca="false">IF(LangSel="ES","Como Usarlo","How To Use It")</f>
        <v>How To Use It</v>
      </c>
    </row>
    <row r="9" customFormat="false" ht="27.75" hidden="false" customHeight="true" outlineLevel="0" collapsed="false">
      <c r="A9" s="6" t="str">
        <f aca="false">IF(LangSel="ES","1. En la pestana Setup Lists, ingrese sus Tipos de Oportunidad y Vendedores. Dos minutos, una vez.","1. On the Setup Lists tab, enter your Opportunity Types and Salespeople. Two minutes, once.")</f>
        <v>1. On the Setup Lists tab, enter your Opportunity Types and Salespeople. Two minutes, once.</v>
      </c>
    </row>
    <row r="10" customFormat="false" ht="27.75" hidden="false" customHeight="true" outlineLevel="0" collapsed="false">
      <c r="A10" s="6" t="str">
        <f aca="false">IF(LangSel="ES","2. En la pestana Pipeline, revise la fila verde de ejemplo, borrela, e ingrese cada oportunidad como una fila usando los menus.","2. On the Pipeline tab, review the green example row, delete it, and enter each opportunity as one row using the dropdowns.")</f>
        <v>2. On the Pipeline tab, review the green example row, delete it, and enter each opportunity as one row using the dropdowns.</v>
      </c>
    </row>
    <row r="11" customFormat="false" ht="27.75" hidden="false" customHeight="true" outlineLevel="0" collapsed="false">
      <c r="A11" s="6" t="str">
        <f aca="false">IF(LangSel="ES","3. Conforme cambien las cosas, actualice Estado, Probabilidad, Proximo Contacto y la Accion Requerida con su Responsable y Fecha Limite.","3. As things change, update Status, Probability, Next Contact, and the Required Action with its Owner and Due Date.")</f>
        <v>3. As things change, update Status, Probability, Next Contact, and the Required Action with its Owner and Due Date.</v>
      </c>
    </row>
    <row r="12" customFormat="false" ht="27.75" hidden="false" customHeight="true" outlineLevel="0" collapsed="false">
      <c r="A12" s="6" t="str">
        <f aca="false">IF(LangSel="ES","4. Si una oportunidad muere, marquela Perdida y anote por que. Nunca borre la fila. La pestana Summary y los totales de arriba se calculan solos.","4. If an opportunity dies, mark it Lost and note why. Never delete the row. The Summary tab and the totals at the top of the Pipeline tab calculate themselves.")</f>
        <v>4. If an opportunity dies, mark it Lost and note why. Never delete the row. The Summary tab and the totals at the top of the Pipeline tab calculate themselves.</v>
      </c>
    </row>
    <row r="14" customFormat="false" ht="18" hidden="false" customHeight="true" outlineLevel="0" collapsed="false">
      <c r="A14" s="5" t="str">
        <f aca="false">IF(LangSel="ES","Tres Reglas Que Lo Hacen Funcionar","Three Rules That Make It Work")</f>
        <v>Three Rules That Make It Work</v>
      </c>
    </row>
    <row r="15" customFormat="false" ht="15.75" hidden="false" customHeight="true" outlineLevel="0" collapsed="false">
      <c r="A15" s="7" t="str">
        <f aca="false">IF(LangSel="ES","1.  SIN MATEMATICA PONDERADA","1.  NO WEIGHTED MATH")</f>
        <v>1.  NO WEIGHTED MATH</v>
      </c>
    </row>
    <row r="16" customFormat="false" ht="30" hidden="false" customHeight="true" outlineLevel="0" collapsed="false">
      <c r="A16" s="6" t="str">
        <f aca="false">IF(LangSel="ES","Un negocio de $500K al 50% no es $250K de ingreso esperado. Los pedidos suceden o no suceden. La probabilidad ordena los negocios; no los descuenta.","A $500K deal at 50% is not $250K of expected revenue. Orders happen or they do not. Probability ranks deals; it does not discount them.")</f>
        <v>A $500K deal at 50% is not $250K of expected revenue. Orders happen or they do not. Probability ranks deals; it does not discount them.</v>
      </c>
    </row>
    <row r="17" customFormat="false" ht="15.75" hidden="false" customHeight="true" outlineLevel="0" collapsed="false">
      <c r="A17" s="7" t="str">
        <f aca="false">IF(LangSel="ES","2.  NADA SE BORRA","2.  NOTHING DELETED")</f>
        <v>2.  NOTHING DELETED</v>
      </c>
    </row>
    <row r="18" customFormat="false" ht="30" hidden="false" customHeight="true" outlineLevel="0" collapsed="false">
      <c r="A18" s="6" t="str">
        <f aca="false">IF(LangSel="ES","Lo perdido se queda, con su razon en Notas. En la historia viven las lecciones.","Lost deals stay, with the reason in Notes. History is where the lessons live.")</f>
        <v>Lost deals stay, with the reason in Notes. History is where the lessons live.</v>
      </c>
    </row>
    <row r="19" customFormat="false" ht="15.75" hidden="false" customHeight="true" outlineLevel="0" collapsed="false">
      <c r="A19" s="7" t="str">
        <f aca="false">IF(LangSel="ES","3.  TODO CON RESPONSABLE","3.  EVERYTHING OWNED")</f>
        <v>3.  EVERYTHING OWNED</v>
      </c>
    </row>
    <row r="20" customFormat="false" ht="30" hidden="false" customHeight="true" outlineLevel="0" collapsed="false">
      <c r="A20" s="6" t="str">
        <f aca="false">IF(LangSel="ES","Cada Accion Requerida tiene un Responsable y una Fecha Limite, y lo vencido se marca en rojo solo. El Responsable puede ser cualquiera: un vendedor, un colega, ingenieria, incluso el cliente. La responsabilidad es compartida, no impuesta desde arriba.","Every Required Action has an Owner and a Due Date, and past due turns red by itself. The Owner can be anyone: a salesperson, a colleague, engineering, even the customer. Accountability is shared, not top-down.")</f>
        <v>Every Required Action has an Owner and a Due Date, and past due turns red by itself. The Owner can be anyone: a salesperson, a colleague, engineering, even the customer. Accountability is shared, not top-down.</v>
      </c>
    </row>
    <row r="22" customFormat="false" ht="24" hidden="false" customHeight="true" outlineLevel="0" collapsed="false">
      <c r="A22" s="8" t="str">
        <f aca="false">IF(LangSel="ES","ESTA ES LA VERSION INICIAL","THIS IS THE STARTER VERSION")</f>
        <v>THIS IS THE STARTER VERSION</v>
      </c>
    </row>
    <row r="23" customFormat="false" ht="63.75" hidden="false" customHeight="true" outlineLevel="0" collapsed="false">
      <c r="A23" s="9" t="e">
        <f aca="false">IF(LangSel="ES",_xlfn._longtext("Pipeline Lite™ es el primer paso del sistema completo GENREV!™ Opportunity Pipeline que se usa dentro de los compromisos con clientes. El sistema completo va mucho mas alla del seguimiento: mide la calidad de cada negocio, no solo el tamano. Preserva la"," historia completa de cada gestion. Le muestra donde se esta quedando ingreso sin capturar. Vea la pestana Preview."),_xlfn._longtext("Pipeline Lite™ is step one of the full GENREV!™ Opportunity Pipeline system used inside client engagements. The full system goes well beyond tracking: it measures the quality of every deal, not just the size. It preserves the complete story of every pur","suit. It shows you where revenue is quietly being left behind. See the Preview tab for a look at it."))</f>
        <v>#NAME?</v>
      </c>
    </row>
    <row r="25" customFormat="false" ht="18" hidden="false" customHeight="true" outlineLevel="0" collapsed="false">
      <c r="A25" s="5" t="str">
        <f aca="false">IF(LangSel="ES","Que tan saludable es su proceso de ventas hoy?","How healthy is your sales process today?")</f>
        <v>How healthy is your sales process today?</v>
      </c>
    </row>
    <row r="26" customFormat="false" ht="25.5" hidden="false" customHeight="true" outlineLevel="0" collapsed="false">
      <c r="A26" s="6" t="str">
        <f aca="false">IF(LangSel="ES","El Sales Health Index™ es una autoevaluacion gratuita y privada. Toma 5 minutos, solo Chuck la ve, y los resultados son suyos.","The Sales Health Index™ is a free, private self-assessment. Takes 5 minutes, seen only by Chuck, and the results are yours to keep.")</f>
        <v>The Sales Health Index™ is a free, private self-assessment. Takes 5 minutes, seen only by Chuck, and the results are yours to keep.</v>
      </c>
    </row>
    <row r="27" customFormat="false" ht="18" hidden="false" customHeight="true" outlineLevel="0" collapsed="false">
      <c r="A27" s="10" t="s">
        <v>2</v>
      </c>
    </row>
    <row r="29" customFormat="false" ht="25.5" hidden="false" customHeight="true" outlineLevel="0" collapsed="false">
      <c r="A29" s="11" t="str">
        <f aca="false">IF(LangSel="ES","Este archivo viene sin proteger. Para proteger la estructura antes de compartirlo con un equipo: Revisar &gt; Proteger hoja en cualquier pestana, y agregue una contrasena si lo desea.","This file ships unlocked. To protect the structure before sharing it with a team: Review &gt; Protect Sheet on any tab, and add a password if you wish.")</f>
        <v>This file ships unlocked. To protect the structure before sharing it with a team: Review &gt; Protect Sheet on any tab, and add a password if you wish.</v>
      </c>
    </row>
    <row r="31" customFormat="false" ht="14.25" hidden="false" customHeight="false" outlineLevel="0" collapsed="false">
      <c r="A31" s="12" t="s">
        <v>3</v>
      </c>
    </row>
  </sheetData>
  <dataValidations count="1">
    <dataValidation allowBlank="true" errorStyle="stop" operator="between" showDropDown="false" showErrorMessage="true" showInputMessage="true" sqref="B1" type="list">
      <formula1>"EN,ES"</formula1>
      <formula2>0</formula2>
    </dataValidation>
  </dataValidations>
  <hyperlinks>
    <hyperlink ref="A27" r:id="rId1" display="www.genrev.co"/>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4.25" zeroHeight="false" outlineLevelRow="0" outlineLevelCol="0"/>
  <cols>
    <col collapsed="false" customWidth="true" hidden="false" outlineLevel="0" max="1" min="1" style="0" width="34.73"/>
    <col collapsed="false" customWidth="true" hidden="false" outlineLevel="0" max="2" min="2" style="0" width="3.73"/>
    <col collapsed="false" customWidth="true" hidden="false" outlineLevel="0" max="3" min="3" style="0" width="28.73"/>
  </cols>
  <sheetData>
    <row r="1" customFormat="false" ht="14.25" hidden="false" customHeight="false" outlineLevel="0" collapsed="false">
      <c r="A1" s="13" t="str">
        <f aca="false">IF(LangSel="ES","Ingrese sus valores una vez. Los menus del Pipeline toman datos de estas listas.","Enter your values once. The Pipeline dropdowns pull from these lists.")</f>
        <v>Enter your values once. The Pipeline dropdowns pull from these lists.</v>
      </c>
    </row>
    <row r="3" customFormat="false" ht="14.25" hidden="false" customHeight="false" outlineLevel="0" collapsed="false">
      <c r="A3" s="14" t="str">
        <f aca="false">IF(LangSel="ES","Tipos de Oportunidad (su equipo los define)","Opportunity Types (your team defines these)")</f>
        <v>Opportunity Types (your team defines these)</v>
      </c>
      <c r="C3" s="14" t="str">
        <f aca="false">IF(LangSel="ES","Vendedores","Salespeople")</f>
        <v>Salespeople</v>
      </c>
    </row>
    <row r="4" customFormat="false" ht="14.25" hidden="false" customHeight="false" outlineLevel="0" collapsed="false">
      <c r="A4" s="15" t="s">
        <v>4</v>
      </c>
      <c r="C4" s="15"/>
    </row>
    <row r="5" customFormat="false" ht="14.25" hidden="false" customHeight="false" outlineLevel="0" collapsed="false">
      <c r="A5" s="15" t="s">
        <v>5</v>
      </c>
      <c r="C5" s="15"/>
    </row>
    <row r="6" customFormat="false" ht="14.25" hidden="false" customHeight="false" outlineLevel="0" collapsed="false">
      <c r="A6" s="15" t="s">
        <v>6</v>
      </c>
      <c r="C6" s="15"/>
    </row>
    <row r="7" customFormat="false" ht="14.25" hidden="false" customHeight="false" outlineLevel="0" collapsed="false">
      <c r="A7" s="15" t="s">
        <v>7</v>
      </c>
      <c r="C7" s="15"/>
    </row>
    <row r="8" customFormat="false" ht="14.25" hidden="false" customHeight="false" outlineLevel="0" collapsed="false">
      <c r="A8" s="15"/>
      <c r="C8" s="15"/>
    </row>
    <row r="9" customFormat="false" ht="14.25" hidden="false" customHeight="false" outlineLevel="0" collapsed="false">
      <c r="A9" s="15"/>
      <c r="C9" s="15"/>
    </row>
    <row r="10" customFormat="false" ht="14.25" hidden="false" customHeight="false" outlineLevel="0" collapsed="false">
      <c r="A10" s="15"/>
      <c r="C10" s="15"/>
    </row>
    <row r="11" customFormat="false" ht="14.25" hidden="false" customHeight="false" outlineLevel="0" collapsed="false">
      <c r="A11" s="15"/>
      <c r="C11" s="15"/>
    </row>
    <row r="12" customFormat="false" ht="14.25" hidden="false" customHeight="false" outlineLevel="0" collapsed="false">
      <c r="A12" s="15"/>
      <c r="C12" s="15"/>
    </row>
    <row r="13" customFormat="false" ht="14.25" hidden="false" customHeight="false" outlineLevel="0" collapsed="false">
      <c r="A13" s="15"/>
      <c r="C13" s="15"/>
    </row>
    <row r="14" customFormat="false" ht="14.25" hidden="false" customHeight="false" outlineLevel="0" collapsed="false">
      <c r="A14" s="15"/>
      <c r="C14" s="15"/>
    </row>
    <row r="15" customFormat="false" ht="14.25" hidden="false" customHeight="false" outlineLevel="0" collapsed="false">
      <c r="A15" s="15"/>
      <c r="C15" s="15"/>
    </row>
    <row r="16" customFormat="false" ht="14.25" hidden="false" customHeight="false" outlineLevel="0" collapsed="false">
      <c r="A16" s="15"/>
      <c r="C16" s="15"/>
    </row>
    <row r="17" customFormat="false" ht="14.25" hidden="false" customHeight="false" outlineLevel="0" collapsed="false">
      <c r="A17" s="15"/>
      <c r="C17" s="15"/>
    </row>
    <row r="18" customFormat="false" ht="14.25" hidden="false" customHeight="false" outlineLevel="0" collapsed="false">
      <c r="A18" s="15"/>
      <c r="C18" s="15"/>
    </row>
    <row r="19" customFormat="false" ht="14.25" hidden="false" customHeight="false" outlineLevel="0" collapsed="false">
      <c r="A19" s="15"/>
      <c r="C19" s="15"/>
    </row>
    <row r="20" customFormat="false" ht="14.25" hidden="false" customHeight="false" outlineLevel="0" collapsed="false">
      <c r="A20" s="15"/>
      <c r="C20" s="15"/>
    </row>
    <row r="21" customFormat="false" ht="14.25" hidden="false" customHeight="false" outlineLevel="0" collapsed="false">
      <c r="A21" s="15"/>
      <c r="C21" s="15"/>
    </row>
    <row r="22" customFormat="false" ht="14.25" hidden="false" customHeight="false" outlineLevel="0" collapsed="false">
      <c r="A22" s="15"/>
      <c r="C22" s="15"/>
    </row>
    <row r="23" customFormat="false" ht="14.25" hidden="false" customHeight="false" outlineLevel="0" collapsed="false">
      <c r="A23" s="15"/>
      <c r="C23" s="15"/>
    </row>
    <row r="24" customFormat="false" ht="14.25" hidden="false" customHeight="false" outlineLevel="0" collapsed="false">
      <c r="A24" s="15"/>
      <c r="C24" s="15"/>
    </row>
    <row r="25" customFormat="false" ht="14.25" hidden="false" customHeight="false" outlineLevel="0" collapsed="false">
      <c r="A25" s="15"/>
      <c r="C25" s="15"/>
    </row>
    <row r="26" customFormat="false" ht="14.25" hidden="false" customHeight="false" outlineLevel="0" collapsed="false">
      <c r="A26" s="15"/>
      <c r="C26" s="15"/>
    </row>
    <row r="27" customFormat="false" ht="14.25" hidden="false" customHeight="false" outlineLevel="0" collapsed="false">
      <c r="A27" s="15"/>
      <c r="C27" s="15"/>
    </row>
    <row r="28" customFormat="false" ht="14.25" hidden="false" customHeight="false" outlineLevel="0" collapsed="false">
      <c r="A28" s="15"/>
      <c r="C28" s="15"/>
    </row>
    <row r="29" customFormat="false" ht="14.25" hidden="false" customHeight="false" outlineLevel="0" collapsed="false">
      <c r="A29" s="15"/>
      <c r="C29" s="15"/>
    </row>
    <row r="30" customFormat="false" ht="14.25" hidden="false" customHeight="false" outlineLevel="0" collapsed="false">
      <c r="A30" s="15"/>
      <c r="C30" s="15"/>
    </row>
    <row r="31" customFormat="false" ht="14.25" hidden="false" customHeight="false" outlineLevel="0" collapsed="false">
      <c r="A31" s="15"/>
      <c r="C31" s="15"/>
    </row>
    <row r="32" customFormat="false" ht="14.25" hidden="false" customHeight="false" outlineLevel="0" collapsed="false">
      <c r="A32" s="15"/>
      <c r="C32" s="15"/>
    </row>
    <row r="33" customFormat="false" ht="14.25" hidden="false" customHeight="false" outlineLevel="0" collapsed="false">
      <c r="A33" s="15"/>
      <c r="C33" s="15"/>
    </row>
    <row r="35" customFormat="false" ht="36" hidden="false" customHeight="true" outlineLevel="0" collapsed="false">
      <c r="A35" s="11" t="str">
        <f aca="false">IF(LangSel="ES","Consejo: los cuatro Tipos de Oportunidad de arriba son puntos de partida comunes. Editelos para que reflejen como SU negocio piensa el crecimiento.","Tip: the four Opportunity Types above are common starting points. Edit them to match how YOUR business thinks about growth.")</f>
        <v>Tip: the four Opportunity Types above are common starting points. Edit them to match how YOUR business thinks about growth.</v>
      </c>
    </row>
  </sheetData>
  <sheetProtection sheet="true" objects="true" scenarios="true" formatCells="fals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5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4.25" zeroHeight="false" outlineLevelRow="0" outlineLevelCol="0"/>
  <cols>
    <col collapsed="false" customWidth="true" hidden="false" outlineLevel="0" max="1" min="1" style="0" width="22.73"/>
    <col collapsed="false" customWidth="true" hidden="false" outlineLevel="0" max="2" min="2" style="0" width="24.73"/>
    <col collapsed="false" customWidth="true" hidden="false" outlineLevel="0" max="3" min="3" style="0" width="22.73"/>
    <col collapsed="false" customWidth="true" hidden="false" outlineLevel="0" max="4" min="4" style="0" width="16.73"/>
    <col collapsed="false" customWidth="true" hidden="false" outlineLevel="0" max="5" min="5" style="0" width="15.73"/>
    <col collapsed="false" customWidth="true" hidden="false" outlineLevel="0" max="6" min="6" style="0" width="12.73"/>
    <col collapsed="false" customWidth="true" hidden="false" outlineLevel="0" max="7" min="7" style="0" width="14.73"/>
    <col collapsed="false" customWidth="true" hidden="false" outlineLevel="0" max="8" min="8" style="0" width="17.73"/>
    <col collapsed="false" customWidth="true" hidden="false" outlineLevel="0" max="11" min="9" style="0" width="14.73"/>
    <col collapsed="false" customWidth="true" hidden="false" outlineLevel="0" max="12" min="12" style="0" width="34.73"/>
    <col collapsed="false" customWidth="true" hidden="false" outlineLevel="0" max="13" min="13" style="0" width="28.73"/>
    <col collapsed="false" customWidth="true" hidden="false" outlineLevel="0" max="14" min="14" style="0" width="18.73"/>
    <col collapsed="false" customWidth="true" hidden="false" outlineLevel="0" max="15" min="15" style="0" width="15.73"/>
  </cols>
  <sheetData>
    <row r="1" customFormat="false" ht="19.5" hidden="false" customHeight="true" outlineLevel="0" collapsed="false">
      <c r="A1" s="16" t="str">
        <f aca="false">IF(LangSel="ES","TOTALES GENERALES (auto)","GRAND TOTALS (auto)")</f>
        <v>GRAND TOTALS (auto)</v>
      </c>
      <c r="B1" s="16"/>
      <c r="C1" s="16"/>
      <c r="D1" s="16"/>
      <c r="E1" s="16"/>
      <c r="F1" s="16"/>
      <c r="G1" s="16"/>
      <c r="H1" s="17" t="n">
        <f aca="false">SUM(H4:H53)</f>
        <v>250000</v>
      </c>
      <c r="I1" s="17" t="n">
        <f aca="false">SUM(I4:I53)</f>
        <v>60000</v>
      </c>
      <c r="J1" s="18"/>
      <c r="K1" s="18"/>
      <c r="L1" s="18"/>
      <c r="M1" s="18"/>
      <c r="N1" s="18"/>
      <c r="O1" s="18"/>
    </row>
    <row r="2" customFormat="false" ht="36" hidden="false" customHeight="true" outlineLevel="0" collapsed="false">
      <c r="A2" s="19" t="str">
        <f aca="false">IF(LangSel="ES","Cliente","Customer")</f>
        <v>Customer</v>
      </c>
      <c r="B2" s="19" t="str">
        <f aca="false">IF(LangSel="ES","Nombre de Oportunidad","Opportunity Name")</f>
        <v>Opportunity Name</v>
      </c>
      <c r="C2" s="19" t="str">
        <f aca="false">IF(LangSel="ES","Tipo de Oportunidad","Opportunity Type")</f>
        <v>Opportunity Type</v>
      </c>
      <c r="D2" s="19" t="str">
        <f aca="false">IF(LangSel="ES","Vendedor","Salesperson")</f>
        <v>Salesperson</v>
      </c>
      <c r="E2" s="19" t="str">
        <f aca="false">IF(LangSel="ES","Estado","Status")</f>
        <v>Status</v>
      </c>
      <c r="F2" s="19" t="str">
        <f aca="false">IF(LangSel="ES","Probabilidad %","Probability %")</f>
        <v>Probability %</v>
      </c>
      <c r="G2" s="19" t="str">
        <f aca="false">IF(LangSel="ES","Fecha Inicio","Project Start Date")</f>
        <v>Project Start Date</v>
      </c>
      <c r="H2" s="19" t="str">
        <f aca="false">IF(LangSel="ES","Potencial Anual Est.","Est. Annual Potential")</f>
        <v>Est. Annual Potential</v>
      </c>
      <c r="I2" s="19" t="str">
        <f aca="false">IF(LangSel="ES","Valor Est. Ano 1","Yr. 1 Est. Value")</f>
        <v>Yr. 1 Est. Value</v>
      </c>
      <c r="J2" s="19" t="str">
        <f aca="false">IF(LangSel="ES","Ultimo Contacto","Last Contact Date")</f>
        <v>Last Contact Date</v>
      </c>
      <c r="K2" s="19" t="str">
        <f aca="false">IF(LangSel="ES","Proximo Contacto","Next Contact Date")</f>
        <v>Next Contact Date</v>
      </c>
      <c r="L2" s="19" t="str">
        <f aca="false">IF(LangSel="ES","Notas","Notes")</f>
        <v>Notes</v>
      </c>
      <c r="M2" s="20" t="str">
        <f aca="false">IF(LangSel="ES","Accion Requerida","Required Action")</f>
        <v>Required Action</v>
      </c>
      <c r="N2" s="20" t="str">
        <f aca="false">IF(LangSel="ES","Responsable de Accion","Action Owner")</f>
        <v>Action Owner</v>
      </c>
      <c r="O2" s="20" t="str">
        <f aca="false">IF(LangSel="ES","Fecha Limite Accion","Action Due Date")</f>
        <v>Action Due Date</v>
      </c>
    </row>
    <row r="3" customFormat="false" ht="19.5" hidden="false" customHeight="true" outlineLevel="0" collapsed="false">
      <c r="A3" s="21" t="str">
        <f aca="false">IF(LangSel="ES","La fila 4 es un ejemplo - borrela antes de usar. Morado = responsabilidad de la accion (Quien / Cuando). Si Estado = Perdido o En Espera, diga por que en Notas. Nunca borre filas.","Row 4 is an example - delete it before real use. Purple = action accountability (Who / When). If Status = Lost or On Hold, say why in Notes. Never delete rows.")</f>
        <v>Row 4 is an example - delete it before real use. Purple = action accountability (Who / When). If Status = Lost or On Hold, say why in Notes. Never delete rows.</v>
      </c>
      <c r="B3" s="21"/>
      <c r="C3" s="21"/>
      <c r="D3" s="21"/>
      <c r="E3" s="21"/>
      <c r="F3" s="21"/>
      <c r="G3" s="21"/>
      <c r="H3" s="21"/>
      <c r="I3" s="21"/>
      <c r="J3" s="21"/>
      <c r="K3" s="21"/>
      <c r="L3" s="21"/>
      <c r="M3" s="21"/>
      <c r="N3" s="21"/>
      <c r="O3" s="21"/>
    </row>
    <row r="4" customFormat="false" ht="14.25" hidden="false" customHeight="false" outlineLevel="0" collapsed="false">
      <c r="A4" s="22" t="s">
        <v>8</v>
      </c>
      <c r="B4" s="22" t="s">
        <v>9</v>
      </c>
      <c r="C4" s="22" t="s">
        <v>4</v>
      </c>
      <c r="D4" s="22" t="s">
        <v>10</v>
      </c>
      <c r="E4" s="22" t="s">
        <v>11</v>
      </c>
      <c r="F4" s="23" t="n">
        <v>0.5</v>
      </c>
      <c r="G4" s="24" t="n">
        <v>46266</v>
      </c>
      <c r="H4" s="25" t="n">
        <v>250000</v>
      </c>
      <c r="I4" s="25" t="n">
        <v>60000</v>
      </c>
      <c r="J4" s="24" t="n">
        <v>46204</v>
      </c>
      <c r="K4" s="24" t="n">
        <v>46218</v>
      </c>
      <c r="L4" s="22" t="s">
        <v>12</v>
      </c>
      <c r="M4" s="22" t="s">
        <v>13</v>
      </c>
      <c r="N4" s="22" t="s">
        <v>10</v>
      </c>
      <c r="O4" s="24" t="n">
        <v>46218</v>
      </c>
    </row>
    <row r="5" customFormat="false" ht="14.25" hidden="false" customHeight="false" outlineLevel="0" collapsed="false">
      <c r="A5" s="26"/>
      <c r="B5" s="26"/>
      <c r="C5" s="26"/>
      <c r="D5" s="26"/>
      <c r="E5" s="26"/>
      <c r="F5" s="27"/>
      <c r="G5" s="28"/>
      <c r="H5" s="29"/>
      <c r="I5" s="29"/>
      <c r="J5" s="28"/>
      <c r="K5" s="28"/>
      <c r="L5" s="30"/>
      <c r="M5" s="30"/>
      <c r="N5" s="26"/>
      <c r="O5" s="28"/>
    </row>
    <row r="6" customFormat="false" ht="14.25" hidden="false" customHeight="false" outlineLevel="0" collapsed="false">
      <c r="A6" s="31"/>
      <c r="B6" s="31"/>
      <c r="C6" s="31"/>
      <c r="D6" s="31"/>
      <c r="E6" s="31"/>
      <c r="F6" s="32"/>
      <c r="G6" s="33"/>
      <c r="H6" s="34"/>
      <c r="I6" s="34"/>
      <c r="J6" s="33"/>
      <c r="K6" s="33"/>
      <c r="L6" s="35"/>
      <c r="M6" s="35"/>
      <c r="N6" s="31"/>
      <c r="O6" s="33"/>
    </row>
    <row r="7" customFormat="false" ht="14.25" hidden="false" customHeight="false" outlineLevel="0" collapsed="false">
      <c r="A7" s="26"/>
      <c r="B7" s="26"/>
      <c r="C7" s="26"/>
      <c r="D7" s="26"/>
      <c r="E7" s="26"/>
      <c r="F7" s="27"/>
      <c r="G7" s="28"/>
      <c r="H7" s="29"/>
      <c r="I7" s="29"/>
      <c r="J7" s="28"/>
      <c r="K7" s="28"/>
      <c r="L7" s="30"/>
      <c r="M7" s="30"/>
      <c r="N7" s="26"/>
      <c r="O7" s="28"/>
    </row>
    <row r="8" customFormat="false" ht="14.25" hidden="false" customHeight="false" outlineLevel="0" collapsed="false">
      <c r="A8" s="31"/>
      <c r="B8" s="31"/>
      <c r="C8" s="31"/>
      <c r="D8" s="31"/>
      <c r="E8" s="31"/>
      <c r="F8" s="32"/>
      <c r="G8" s="33"/>
      <c r="H8" s="34"/>
      <c r="I8" s="34"/>
      <c r="J8" s="33"/>
      <c r="K8" s="33"/>
      <c r="L8" s="35"/>
      <c r="M8" s="35"/>
      <c r="N8" s="31"/>
      <c r="O8" s="33"/>
    </row>
    <row r="9" customFormat="false" ht="14.25" hidden="false" customHeight="false" outlineLevel="0" collapsed="false">
      <c r="A9" s="26"/>
      <c r="B9" s="26"/>
      <c r="C9" s="26"/>
      <c r="D9" s="26"/>
      <c r="E9" s="26"/>
      <c r="F9" s="27"/>
      <c r="G9" s="28"/>
      <c r="H9" s="29"/>
      <c r="I9" s="29"/>
      <c r="J9" s="28"/>
      <c r="K9" s="28"/>
      <c r="L9" s="30"/>
      <c r="M9" s="30"/>
      <c r="N9" s="26"/>
      <c r="O9" s="28"/>
    </row>
    <row r="10" customFormat="false" ht="14.25" hidden="false" customHeight="false" outlineLevel="0" collapsed="false">
      <c r="A10" s="31"/>
      <c r="B10" s="31"/>
      <c r="C10" s="31"/>
      <c r="D10" s="31"/>
      <c r="E10" s="31"/>
      <c r="F10" s="32"/>
      <c r="G10" s="33"/>
      <c r="H10" s="34"/>
      <c r="I10" s="34"/>
      <c r="J10" s="33"/>
      <c r="K10" s="33"/>
      <c r="L10" s="35"/>
      <c r="M10" s="35"/>
      <c r="N10" s="31"/>
      <c r="O10" s="33"/>
    </row>
    <row r="11" customFormat="false" ht="14.25" hidden="false" customHeight="false" outlineLevel="0" collapsed="false">
      <c r="A11" s="26"/>
      <c r="B11" s="26"/>
      <c r="C11" s="26"/>
      <c r="D11" s="26"/>
      <c r="E11" s="26"/>
      <c r="F11" s="27"/>
      <c r="G11" s="28"/>
      <c r="H11" s="29"/>
      <c r="I11" s="29"/>
      <c r="J11" s="28"/>
      <c r="K11" s="28"/>
      <c r="L11" s="30"/>
      <c r="M11" s="30"/>
      <c r="N11" s="26"/>
      <c r="O11" s="28"/>
    </row>
    <row r="12" customFormat="false" ht="14.25" hidden="false" customHeight="false" outlineLevel="0" collapsed="false">
      <c r="A12" s="31"/>
      <c r="B12" s="31"/>
      <c r="C12" s="31"/>
      <c r="D12" s="31"/>
      <c r="E12" s="31"/>
      <c r="F12" s="32"/>
      <c r="G12" s="33"/>
      <c r="H12" s="34"/>
      <c r="I12" s="34"/>
      <c r="J12" s="33"/>
      <c r="K12" s="33"/>
      <c r="L12" s="35"/>
      <c r="M12" s="35"/>
      <c r="N12" s="31"/>
      <c r="O12" s="33"/>
    </row>
    <row r="13" customFormat="false" ht="14.25" hidden="false" customHeight="false" outlineLevel="0" collapsed="false">
      <c r="A13" s="26"/>
      <c r="B13" s="26"/>
      <c r="C13" s="26"/>
      <c r="D13" s="26"/>
      <c r="E13" s="26"/>
      <c r="F13" s="27"/>
      <c r="G13" s="28"/>
      <c r="H13" s="29"/>
      <c r="I13" s="29"/>
      <c r="J13" s="28"/>
      <c r="K13" s="28"/>
      <c r="L13" s="30"/>
      <c r="M13" s="30"/>
      <c r="N13" s="26"/>
      <c r="O13" s="28"/>
    </row>
    <row r="14" customFormat="false" ht="14.25" hidden="false" customHeight="false" outlineLevel="0" collapsed="false">
      <c r="A14" s="31"/>
      <c r="B14" s="31"/>
      <c r="C14" s="31"/>
      <c r="D14" s="31"/>
      <c r="E14" s="31"/>
      <c r="F14" s="32"/>
      <c r="G14" s="33"/>
      <c r="H14" s="34"/>
      <c r="I14" s="34"/>
      <c r="J14" s="33"/>
      <c r="K14" s="33"/>
      <c r="L14" s="35"/>
      <c r="M14" s="35"/>
      <c r="N14" s="31"/>
      <c r="O14" s="33"/>
    </row>
    <row r="15" customFormat="false" ht="14.25" hidden="false" customHeight="false" outlineLevel="0" collapsed="false">
      <c r="A15" s="26"/>
      <c r="B15" s="26"/>
      <c r="C15" s="26"/>
      <c r="D15" s="26"/>
      <c r="E15" s="26"/>
      <c r="F15" s="27"/>
      <c r="G15" s="28"/>
      <c r="H15" s="29"/>
      <c r="I15" s="29"/>
      <c r="J15" s="28"/>
      <c r="K15" s="28"/>
      <c r="L15" s="30"/>
      <c r="M15" s="30"/>
      <c r="N15" s="26"/>
      <c r="O15" s="28"/>
    </row>
    <row r="16" customFormat="false" ht="14.25" hidden="false" customHeight="false" outlineLevel="0" collapsed="false">
      <c r="A16" s="31"/>
      <c r="B16" s="31"/>
      <c r="C16" s="31"/>
      <c r="D16" s="31"/>
      <c r="E16" s="31"/>
      <c r="F16" s="32"/>
      <c r="G16" s="33"/>
      <c r="H16" s="34"/>
      <c r="I16" s="34"/>
      <c r="J16" s="33"/>
      <c r="K16" s="33"/>
      <c r="L16" s="35"/>
      <c r="M16" s="35"/>
      <c r="N16" s="31"/>
      <c r="O16" s="33"/>
    </row>
    <row r="17" customFormat="false" ht="14.25" hidden="false" customHeight="false" outlineLevel="0" collapsed="false">
      <c r="A17" s="26"/>
      <c r="B17" s="26"/>
      <c r="C17" s="26"/>
      <c r="D17" s="26"/>
      <c r="E17" s="26"/>
      <c r="F17" s="27"/>
      <c r="G17" s="28"/>
      <c r="H17" s="29"/>
      <c r="I17" s="29"/>
      <c r="J17" s="28"/>
      <c r="K17" s="28"/>
      <c r="L17" s="30"/>
      <c r="M17" s="30"/>
      <c r="N17" s="26"/>
      <c r="O17" s="28"/>
    </row>
    <row r="18" customFormat="false" ht="14.25" hidden="false" customHeight="false" outlineLevel="0" collapsed="false">
      <c r="A18" s="31"/>
      <c r="B18" s="31"/>
      <c r="C18" s="31"/>
      <c r="D18" s="31"/>
      <c r="E18" s="31"/>
      <c r="F18" s="32"/>
      <c r="G18" s="33"/>
      <c r="H18" s="34"/>
      <c r="I18" s="34"/>
      <c r="J18" s="33"/>
      <c r="K18" s="33"/>
      <c r="L18" s="35"/>
      <c r="M18" s="35"/>
      <c r="N18" s="31"/>
      <c r="O18" s="33"/>
    </row>
    <row r="19" customFormat="false" ht="14.25" hidden="false" customHeight="false" outlineLevel="0" collapsed="false">
      <c r="A19" s="26"/>
      <c r="B19" s="26"/>
      <c r="C19" s="26"/>
      <c r="D19" s="26"/>
      <c r="E19" s="26"/>
      <c r="F19" s="27"/>
      <c r="G19" s="28"/>
      <c r="H19" s="29"/>
      <c r="I19" s="29"/>
      <c r="J19" s="28"/>
      <c r="K19" s="28"/>
      <c r="L19" s="30"/>
      <c r="M19" s="30"/>
      <c r="N19" s="26"/>
      <c r="O19" s="28"/>
    </row>
    <row r="20" customFormat="false" ht="14.25" hidden="false" customHeight="false" outlineLevel="0" collapsed="false">
      <c r="A20" s="31"/>
      <c r="B20" s="31"/>
      <c r="C20" s="31"/>
      <c r="D20" s="31"/>
      <c r="E20" s="31"/>
      <c r="F20" s="32"/>
      <c r="G20" s="33"/>
      <c r="H20" s="34"/>
      <c r="I20" s="34"/>
      <c r="J20" s="33"/>
      <c r="K20" s="33"/>
      <c r="L20" s="35"/>
      <c r="M20" s="35"/>
      <c r="N20" s="31"/>
      <c r="O20" s="33"/>
    </row>
    <row r="21" customFormat="false" ht="14.25" hidden="false" customHeight="false" outlineLevel="0" collapsed="false">
      <c r="A21" s="26"/>
      <c r="B21" s="26"/>
      <c r="C21" s="26"/>
      <c r="D21" s="26"/>
      <c r="E21" s="26"/>
      <c r="F21" s="27"/>
      <c r="G21" s="28"/>
      <c r="H21" s="29"/>
      <c r="I21" s="29"/>
      <c r="J21" s="28"/>
      <c r="K21" s="28"/>
      <c r="L21" s="30"/>
      <c r="M21" s="30"/>
      <c r="N21" s="26"/>
      <c r="O21" s="28"/>
    </row>
    <row r="22" customFormat="false" ht="14.25" hidden="false" customHeight="false" outlineLevel="0" collapsed="false">
      <c r="A22" s="31"/>
      <c r="B22" s="31"/>
      <c r="C22" s="31"/>
      <c r="D22" s="31"/>
      <c r="E22" s="31"/>
      <c r="F22" s="32"/>
      <c r="G22" s="33"/>
      <c r="H22" s="34"/>
      <c r="I22" s="34"/>
      <c r="J22" s="33"/>
      <c r="K22" s="33"/>
      <c r="L22" s="35"/>
      <c r="M22" s="35"/>
      <c r="N22" s="31"/>
      <c r="O22" s="33"/>
    </row>
    <row r="23" customFormat="false" ht="14.25" hidden="false" customHeight="false" outlineLevel="0" collapsed="false">
      <c r="A23" s="26"/>
      <c r="B23" s="26"/>
      <c r="C23" s="26"/>
      <c r="D23" s="26"/>
      <c r="E23" s="26"/>
      <c r="F23" s="27"/>
      <c r="G23" s="28"/>
      <c r="H23" s="29"/>
      <c r="I23" s="29"/>
      <c r="J23" s="28"/>
      <c r="K23" s="28"/>
      <c r="L23" s="30"/>
      <c r="M23" s="30"/>
      <c r="N23" s="26"/>
      <c r="O23" s="28"/>
    </row>
    <row r="24" customFormat="false" ht="14.25" hidden="false" customHeight="false" outlineLevel="0" collapsed="false">
      <c r="A24" s="31"/>
      <c r="B24" s="31"/>
      <c r="C24" s="31"/>
      <c r="D24" s="31"/>
      <c r="E24" s="31"/>
      <c r="F24" s="32"/>
      <c r="G24" s="33"/>
      <c r="H24" s="34"/>
      <c r="I24" s="34"/>
      <c r="J24" s="33"/>
      <c r="K24" s="33"/>
      <c r="L24" s="35"/>
      <c r="M24" s="35"/>
      <c r="N24" s="31"/>
      <c r="O24" s="33"/>
    </row>
    <row r="25" customFormat="false" ht="14.25" hidden="false" customHeight="false" outlineLevel="0" collapsed="false">
      <c r="A25" s="26"/>
      <c r="B25" s="26"/>
      <c r="C25" s="26"/>
      <c r="D25" s="26"/>
      <c r="E25" s="26"/>
      <c r="F25" s="27"/>
      <c r="G25" s="28"/>
      <c r="H25" s="29"/>
      <c r="I25" s="29"/>
      <c r="J25" s="28"/>
      <c r="K25" s="28"/>
      <c r="L25" s="30"/>
      <c r="M25" s="30"/>
      <c r="N25" s="26"/>
      <c r="O25" s="28"/>
    </row>
    <row r="26" customFormat="false" ht="14.25" hidden="false" customHeight="false" outlineLevel="0" collapsed="false">
      <c r="A26" s="31"/>
      <c r="B26" s="31"/>
      <c r="C26" s="31"/>
      <c r="D26" s="31"/>
      <c r="E26" s="31"/>
      <c r="F26" s="32"/>
      <c r="G26" s="33"/>
      <c r="H26" s="34"/>
      <c r="I26" s="34"/>
      <c r="J26" s="33"/>
      <c r="K26" s="33"/>
      <c r="L26" s="35"/>
      <c r="M26" s="35"/>
      <c r="N26" s="31"/>
      <c r="O26" s="33"/>
    </row>
    <row r="27" customFormat="false" ht="14.25" hidden="false" customHeight="false" outlineLevel="0" collapsed="false">
      <c r="A27" s="26"/>
      <c r="B27" s="26"/>
      <c r="C27" s="26"/>
      <c r="D27" s="26"/>
      <c r="E27" s="26"/>
      <c r="F27" s="27"/>
      <c r="G27" s="28"/>
      <c r="H27" s="29"/>
      <c r="I27" s="29"/>
      <c r="J27" s="28"/>
      <c r="K27" s="28"/>
      <c r="L27" s="30"/>
      <c r="M27" s="30"/>
      <c r="N27" s="26"/>
      <c r="O27" s="28"/>
    </row>
    <row r="28" customFormat="false" ht="14.25" hidden="false" customHeight="false" outlineLevel="0" collapsed="false">
      <c r="A28" s="31"/>
      <c r="B28" s="31"/>
      <c r="C28" s="31"/>
      <c r="D28" s="31"/>
      <c r="E28" s="31"/>
      <c r="F28" s="32"/>
      <c r="G28" s="33"/>
      <c r="H28" s="34"/>
      <c r="I28" s="34"/>
      <c r="J28" s="33"/>
      <c r="K28" s="33"/>
      <c r="L28" s="35"/>
      <c r="M28" s="35"/>
      <c r="N28" s="31"/>
      <c r="O28" s="33"/>
    </row>
    <row r="29" customFormat="false" ht="14.25" hidden="false" customHeight="false" outlineLevel="0" collapsed="false">
      <c r="A29" s="26"/>
      <c r="B29" s="26"/>
      <c r="C29" s="26"/>
      <c r="D29" s="26"/>
      <c r="E29" s="26"/>
      <c r="F29" s="27"/>
      <c r="G29" s="28"/>
      <c r="H29" s="29"/>
      <c r="I29" s="29"/>
      <c r="J29" s="28"/>
      <c r="K29" s="28"/>
      <c r="L29" s="30"/>
      <c r="M29" s="30"/>
      <c r="N29" s="26"/>
      <c r="O29" s="28"/>
    </row>
    <row r="30" customFormat="false" ht="14.25" hidden="false" customHeight="false" outlineLevel="0" collapsed="false">
      <c r="A30" s="31"/>
      <c r="B30" s="31"/>
      <c r="C30" s="31"/>
      <c r="D30" s="31"/>
      <c r="E30" s="31"/>
      <c r="F30" s="32"/>
      <c r="G30" s="33"/>
      <c r="H30" s="34"/>
      <c r="I30" s="34"/>
      <c r="J30" s="33"/>
      <c r="K30" s="33"/>
      <c r="L30" s="35"/>
      <c r="M30" s="35"/>
      <c r="N30" s="31"/>
      <c r="O30" s="33"/>
    </row>
    <row r="31" customFormat="false" ht="14.25" hidden="false" customHeight="false" outlineLevel="0" collapsed="false">
      <c r="A31" s="26"/>
      <c r="B31" s="26"/>
      <c r="C31" s="26"/>
      <c r="D31" s="26"/>
      <c r="E31" s="26"/>
      <c r="F31" s="27"/>
      <c r="G31" s="28"/>
      <c r="H31" s="29"/>
      <c r="I31" s="29"/>
      <c r="J31" s="28"/>
      <c r="K31" s="28"/>
      <c r="L31" s="30"/>
      <c r="M31" s="30"/>
      <c r="N31" s="26"/>
      <c r="O31" s="28"/>
    </row>
    <row r="32" customFormat="false" ht="14.25" hidden="false" customHeight="false" outlineLevel="0" collapsed="false">
      <c r="A32" s="31"/>
      <c r="B32" s="31"/>
      <c r="C32" s="31"/>
      <c r="D32" s="31"/>
      <c r="E32" s="31"/>
      <c r="F32" s="32"/>
      <c r="G32" s="33"/>
      <c r="H32" s="34"/>
      <c r="I32" s="34"/>
      <c r="J32" s="33"/>
      <c r="K32" s="33"/>
      <c r="L32" s="35"/>
      <c r="M32" s="35"/>
      <c r="N32" s="31"/>
      <c r="O32" s="33"/>
    </row>
    <row r="33" customFormat="false" ht="14.25" hidden="false" customHeight="false" outlineLevel="0" collapsed="false">
      <c r="A33" s="26"/>
      <c r="B33" s="26"/>
      <c r="C33" s="26"/>
      <c r="D33" s="26"/>
      <c r="E33" s="26"/>
      <c r="F33" s="27"/>
      <c r="G33" s="28"/>
      <c r="H33" s="29"/>
      <c r="I33" s="29"/>
      <c r="J33" s="28"/>
      <c r="K33" s="28"/>
      <c r="L33" s="30"/>
      <c r="M33" s="30"/>
      <c r="N33" s="26"/>
      <c r="O33" s="28"/>
    </row>
    <row r="34" customFormat="false" ht="14.25" hidden="false" customHeight="false" outlineLevel="0" collapsed="false">
      <c r="A34" s="31"/>
      <c r="B34" s="31"/>
      <c r="C34" s="31"/>
      <c r="D34" s="31"/>
      <c r="E34" s="31"/>
      <c r="F34" s="32"/>
      <c r="G34" s="33"/>
      <c r="H34" s="34"/>
      <c r="I34" s="34"/>
      <c r="J34" s="33"/>
      <c r="K34" s="33"/>
      <c r="L34" s="35"/>
      <c r="M34" s="35"/>
      <c r="N34" s="31"/>
      <c r="O34" s="33"/>
    </row>
    <row r="35" customFormat="false" ht="14.25" hidden="false" customHeight="false" outlineLevel="0" collapsed="false">
      <c r="A35" s="26"/>
      <c r="B35" s="26"/>
      <c r="C35" s="26"/>
      <c r="D35" s="26"/>
      <c r="E35" s="26"/>
      <c r="F35" s="27"/>
      <c r="G35" s="28"/>
      <c r="H35" s="29"/>
      <c r="I35" s="29"/>
      <c r="J35" s="28"/>
      <c r="K35" s="28"/>
      <c r="L35" s="30"/>
      <c r="M35" s="30"/>
      <c r="N35" s="26"/>
      <c r="O35" s="28"/>
    </row>
    <row r="36" customFormat="false" ht="14.25" hidden="false" customHeight="false" outlineLevel="0" collapsed="false">
      <c r="A36" s="31"/>
      <c r="B36" s="31"/>
      <c r="C36" s="31"/>
      <c r="D36" s="31"/>
      <c r="E36" s="31"/>
      <c r="F36" s="32"/>
      <c r="G36" s="33"/>
      <c r="H36" s="34"/>
      <c r="I36" s="34"/>
      <c r="J36" s="33"/>
      <c r="K36" s="33"/>
      <c r="L36" s="35"/>
      <c r="M36" s="35"/>
      <c r="N36" s="31"/>
      <c r="O36" s="33"/>
    </row>
    <row r="37" customFormat="false" ht="14.25" hidden="false" customHeight="false" outlineLevel="0" collapsed="false">
      <c r="A37" s="26"/>
      <c r="B37" s="26"/>
      <c r="C37" s="26"/>
      <c r="D37" s="26"/>
      <c r="E37" s="26"/>
      <c r="F37" s="27"/>
      <c r="G37" s="28"/>
      <c r="H37" s="29"/>
      <c r="I37" s="29"/>
      <c r="J37" s="28"/>
      <c r="K37" s="28"/>
      <c r="L37" s="30"/>
      <c r="M37" s="30"/>
      <c r="N37" s="26"/>
      <c r="O37" s="28"/>
    </row>
    <row r="38" customFormat="false" ht="14.25" hidden="false" customHeight="false" outlineLevel="0" collapsed="false">
      <c r="A38" s="31"/>
      <c r="B38" s="31"/>
      <c r="C38" s="31"/>
      <c r="D38" s="31"/>
      <c r="E38" s="31"/>
      <c r="F38" s="32"/>
      <c r="G38" s="33"/>
      <c r="H38" s="34"/>
      <c r="I38" s="34"/>
      <c r="J38" s="33"/>
      <c r="K38" s="33"/>
      <c r="L38" s="35"/>
      <c r="M38" s="35"/>
      <c r="N38" s="31"/>
      <c r="O38" s="33"/>
    </row>
    <row r="39" customFormat="false" ht="14.25" hidden="false" customHeight="false" outlineLevel="0" collapsed="false">
      <c r="A39" s="26"/>
      <c r="B39" s="26"/>
      <c r="C39" s="26"/>
      <c r="D39" s="26"/>
      <c r="E39" s="26"/>
      <c r="F39" s="27"/>
      <c r="G39" s="28"/>
      <c r="H39" s="29"/>
      <c r="I39" s="29"/>
      <c r="J39" s="28"/>
      <c r="K39" s="28"/>
      <c r="L39" s="30"/>
      <c r="M39" s="30"/>
      <c r="N39" s="26"/>
      <c r="O39" s="28"/>
    </row>
    <row r="40" customFormat="false" ht="14.25" hidden="false" customHeight="false" outlineLevel="0" collapsed="false">
      <c r="A40" s="31"/>
      <c r="B40" s="31"/>
      <c r="C40" s="31"/>
      <c r="D40" s="31"/>
      <c r="E40" s="31"/>
      <c r="F40" s="32"/>
      <c r="G40" s="33"/>
      <c r="H40" s="34"/>
      <c r="I40" s="34"/>
      <c r="J40" s="33"/>
      <c r="K40" s="33"/>
      <c r="L40" s="35"/>
      <c r="M40" s="35"/>
      <c r="N40" s="31"/>
      <c r="O40" s="33"/>
    </row>
    <row r="41" customFormat="false" ht="14.25" hidden="false" customHeight="false" outlineLevel="0" collapsed="false">
      <c r="A41" s="26"/>
      <c r="B41" s="26"/>
      <c r="C41" s="26"/>
      <c r="D41" s="26"/>
      <c r="E41" s="26"/>
      <c r="F41" s="27"/>
      <c r="G41" s="28"/>
      <c r="H41" s="29"/>
      <c r="I41" s="29"/>
      <c r="J41" s="28"/>
      <c r="K41" s="28"/>
      <c r="L41" s="30"/>
      <c r="M41" s="30"/>
      <c r="N41" s="26"/>
      <c r="O41" s="28"/>
    </row>
    <row r="42" customFormat="false" ht="14.25" hidden="false" customHeight="false" outlineLevel="0" collapsed="false">
      <c r="A42" s="31"/>
      <c r="B42" s="31"/>
      <c r="C42" s="31"/>
      <c r="D42" s="31"/>
      <c r="E42" s="31"/>
      <c r="F42" s="32"/>
      <c r="G42" s="33"/>
      <c r="H42" s="34"/>
      <c r="I42" s="34"/>
      <c r="J42" s="33"/>
      <c r="K42" s="33"/>
      <c r="L42" s="35"/>
      <c r="M42" s="35"/>
      <c r="N42" s="31"/>
      <c r="O42" s="33"/>
    </row>
    <row r="43" customFormat="false" ht="14.25" hidden="false" customHeight="false" outlineLevel="0" collapsed="false">
      <c r="A43" s="26"/>
      <c r="B43" s="26"/>
      <c r="C43" s="26"/>
      <c r="D43" s="26"/>
      <c r="E43" s="26"/>
      <c r="F43" s="27"/>
      <c r="G43" s="28"/>
      <c r="H43" s="29"/>
      <c r="I43" s="29"/>
      <c r="J43" s="28"/>
      <c r="K43" s="28"/>
      <c r="L43" s="30"/>
      <c r="M43" s="30"/>
      <c r="N43" s="26"/>
      <c r="O43" s="28"/>
    </row>
    <row r="44" customFormat="false" ht="14.25" hidden="false" customHeight="false" outlineLevel="0" collapsed="false">
      <c r="A44" s="31"/>
      <c r="B44" s="31"/>
      <c r="C44" s="31"/>
      <c r="D44" s="31"/>
      <c r="E44" s="31"/>
      <c r="F44" s="32"/>
      <c r="G44" s="33"/>
      <c r="H44" s="34"/>
      <c r="I44" s="34"/>
      <c r="J44" s="33"/>
      <c r="K44" s="33"/>
      <c r="L44" s="35"/>
      <c r="M44" s="35"/>
      <c r="N44" s="31"/>
      <c r="O44" s="33"/>
    </row>
    <row r="45" customFormat="false" ht="14.25" hidden="false" customHeight="false" outlineLevel="0" collapsed="false">
      <c r="A45" s="26"/>
      <c r="B45" s="26"/>
      <c r="C45" s="26"/>
      <c r="D45" s="26"/>
      <c r="E45" s="26"/>
      <c r="F45" s="27"/>
      <c r="G45" s="28"/>
      <c r="H45" s="29"/>
      <c r="I45" s="29"/>
      <c r="J45" s="28"/>
      <c r="K45" s="28"/>
      <c r="L45" s="30"/>
      <c r="M45" s="30"/>
      <c r="N45" s="26"/>
      <c r="O45" s="28"/>
    </row>
    <row r="46" customFormat="false" ht="14.25" hidden="false" customHeight="false" outlineLevel="0" collapsed="false">
      <c r="A46" s="31"/>
      <c r="B46" s="31"/>
      <c r="C46" s="31"/>
      <c r="D46" s="31"/>
      <c r="E46" s="31"/>
      <c r="F46" s="32"/>
      <c r="G46" s="33"/>
      <c r="H46" s="34"/>
      <c r="I46" s="34"/>
      <c r="J46" s="33"/>
      <c r="K46" s="33"/>
      <c r="L46" s="35"/>
      <c r="M46" s="35"/>
      <c r="N46" s="31"/>
      <c r="O46" s="33"/>
    </row>
    <row r="47" customFormat="false" ht="14.25" hidden="false" customHeight="false" outlineLevel="0" collapsed="false">
      <c r="A47" s="26"/>
      <c r="B47" s="26"/>
      <c r="C47" s="26"/>
      <c r="D47" s="26"/>
      <c r="E47" s="26"/>
      <c r="F47" s="27"/>
      <c r="G47" s="28"/>
      <c r="H47" s="29"/>
      <c r="I47" s="29"/>
      <c r="J47" s="28"/>
      <c r="K47" s="28"/>
      <c r="L47" s="30"/>
      <c r="M47" s="30"/>
      <c r="N47" s="26"/>
      <c r="O47" s="28"/>
    </row>
    <row r="48" customFormat="false" ht="14.25" hidden="false" customHeight="false" outlineLevel="0" collapsed="false">
      <c r="A48" s="31"/>
      <c r="B48" s="31"/>
      <c r="C48" s="31"/>
      <c r="D48" s="31"/>
      <c r="E48" s="31"/>
      <c r="F48" s="32"/>
      <c r="G48" s="33"/>
      <c r="H48" s="34"/>
      <c r="I48" s="34"/>
      <c r="J48" s="33"/>
      <c r="K48" s="33"/>
      <c r="L48" s="35"/>
      <c r="M48" s="35"/>
      <c r="N48" s="31"/>
      <c r="O48" s="33"/>
    </row>
    <row r="49" customFormat="false" ht="14.25" hidden="false" customHeight="false" outlineLevel="0" collapsed="false">
      <c r="A49" s="26"/>
      <c r="B49" s="26"/>
      <c r="C49" s="26"/>
      <c r="D49" s="26"/>
      <c r="E49" s="26"/>
      <c r="F49" s="27"/>
      <c r="G49" s="28"/>
      <c r="H49" s="29"/>
      <c r="I49" s="29"/>
      <c r="J49" s="28"/>
      <c r="K49" s="28"/>
      <c r="L49" s="30"/>
      <c r="M49" s="30"/>
      <c r="N49" s="26"/>
      <c r="O49" s="28"/>
    </row>
    <row r="50" customFormat="false" ht="14.25" hidden="false" customHeight="false" outlineLevel="0" collapsed="false">
      <c r="A50" s="31"/>
      <c r="B50" s="31"/>
      <c r="C50" s="31"/>
      <c r="D50" s="31"/>
      <c r="E50" s="31"/>
      <c r="F50" s="32"/>
      <c r="G50" s="33"/>
      <c r="H50" s="34"/>
      <c r="I50" s="34"/>
      <c r="J50" s="33"/>
      <c r="K50" s="33"/>
      <c r="L50" s="35"/>
      <c r="M50" s="35"/>
      <c r="N50" s="31"/>
      <c r="O50" s="33"/>
    </row>
    <row r="51" customFormat="false" ht="14.25" hidden="false" customHeight="false" outlineLevel="0" collapsed="false">
      <c r="A51" s="26"/>
      <c r="B51" s="26"/>
      <c r="C51" s="26"/>
      <c r="D51" s="26"/>
      <c r="E51" s="26"/>
      <c r="F51" s="27"/>
      <c r="G51" s="28"/>
      <c r="H51" s="29"/>
      <c r="I51" s="29"/>
      <c r="J51" s="28"/>
      <c r="K51" s="28"/>
      <c r="L51" s="30"/>
      <c r="M51" s="30"/>
      <c r="N51" s="26"/>
      <c r="O51" s="28"/>
    </row>
    <row r="52" customFormat="false" ht="14.25" hidden="false" customHeight="false" outlineLevel="0" collapsed="false">
      <c r="A52" s="31"/>
      <c r="B52" s="31"/>
      <c r="C52" s="31"/>
      <c r="D52" s="31"/>
      <c r="E52" s="31"/>
      <c r="F52" s="32"/>
      <c r="G52" s="33"/>
      <c r="H52" s="34"/>
      <c r="I52" s="34"/>
      <c r="J52" s="33"/>
      <c r="K52" s="33"/>
      <c r="L52" s="35"/>
      <c r="M52" s="35"/>
      <c r="N52" s="31"/>
      <c r="O52" s="33"/>
    </row>
    <row r="53" customFormat="false" ht="14.25" hidden="false" customHeight="false" outlineLevel="0" collapsed="false">
      <c r="A53" s="26"/>
      <c r="B53" s="26"/>
      <c r="C53" s="26"/>
      <c r="D53" s="26"/>
      <c r="E53" s="26"/>
      <c r="F53" s="27"/>
      <c r="G53" s="28"/>
      <c r="H53" s="29"/>
      <c r="I53" s="29"/>
      <c r="J53" s="28"/>
      <c r="K53" s="28"/>
      <c r="L53" s="30"/>
      <c r="M53" s="30"/>
      <c r="N53" s="26"/>
      <c r="O53" s="28"/>
    </row>
    <row r="54" customFormat="false" ht="14.25" hidden="false" customHeight="false" outlineLevel="0" collapsed="false">
      <c r="A54" s="31"/>
      <c r="B54" s="31"/>
      <c r="C54" s="31"/>
      <c r="D54" s="31"/>
      <c r="E54" s="31"/>
      <c r="F54" s="32"/>
      <c r="G54" s="33"/>
      <c r="H54" s="34"/>
      <c r="I54" s="34"/>
      <c r="J54" s="33"/>
      <c r="K54" s="33"/>
      <c r="L54" s="35"/>
      <c r="M54" s="35"/>
      <c r="N54" s="31"/>
      <c r="O54" s="33"/>
    </row>
  </sheetData>
  <sheetProtection sheet="true" objects="true" scenarios="true" formatCells="false" formatColumns="false" formatRows="false" insertRows="false" deleteRows="false" sort="false" autoFilter="false"/>
  <autoFilter ref="A2:O54"/>
  <mergeCells count="2">
    <mergeCell ref="A1:G1"/>
    <mergeCell ref="A3:O3"/>
  </mergeCells>
  <conditionalFormatting sqref="K4:K53">
    <cfRule type="expression" priority="2" aboveAverage="0" equalAverage="0" bottom="0" percent="0" rank="0" text="" dxfId="12">
      <formula>AND($K4&lt;&gt;"",$K4&lt;TODAY(),$E4="Pipeline / En Curso")</formula>
    </cfRule>
  </conditionalFormatting>
  <conditionalFormatting sqref="O4:O53">
    <cfRule type="expression" priority="3" aboveAverage="0" equalAverage="0" bottom="0" percent="0" rank="0" text="" dxfId="12">
      <formula>AND($O4&lt;&gt;"",$O4&lt;TODAY(),$E4="Pipeline / En Curso")</formula>
    </cfRule>
  </conditionalFormatting>
  <dataValidations count="5">
    <dataValidation allowBlank="true" errorStyle="stop" operator="between" showDropDown="false" showErrorMessage="true" showInputMessage="true" sqref="C4:C100" type="list">
      <formula1>LiteOppTypes</formula1>
      <formula2>0</formula2>
    </dataValidation>
    <dataValidation allowBlank="true" errorStyle="stop" operator="between" showDropDown="false" showErrorMessage="true" showInputMessage="true" sqref="D4:D100" type="list">
      <formula1>LiteSales</formula1>
      <formula2>0</formula2>
    </dataValidation>
    <dataValidation allowBlank="true" errorStyle="stop" operator="between" showDropDown="false" showErrorMessage="true" showInputMessage="true" sqref="E4:E100" type="list">
      <formula1>"Pipeline / En Curso,On Hold / En Espera,Lost / Perdido,Converted / Convertido"</formula1>
      <formula2>0</formula2>
    </dataValidation>
    <dataValidation allowBlank="true" errorStyle="stop" operator="between" showDropDown="false" showErrorMessage="true" showInputMessage="true" sqref="F4:F100" type="list">
      <formula1>"10%,25%,50%,75%,90%"</formula1>
      <formula2>0</formula2>
    </dataValidation>
    <dataValidation allowBlank="true" error="That is fine - the Action Owner can be anyone. Click Yes to keep it." errorStyle="warning" errorTitle="Not on the list" operator="between" showDropDown="false" showErrorMessage="true" showInputMessage="true" sqref="N4:N100" type="list">
      <formula1>LiteSales</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2"/>
  <sheetViews>
    <sheetView showFormulas="false" showGridLines="true" showRowColHeaders="true" showZeros="true" rightToLeft="false" tabSelected="false" showOutlineSymbols="true" defaultGridColor="true" view="normal" topLeftCell="A11" colorId="64" zoomScale="100" zoomScaleNormal="100" zoomScalePageLayoutView="100" workbookViewId="0">
      <selection pane="topLeft" activeCell="A1" activeCellId="0" sqref="A1"/>
    </sheetView>
  </sheetViews>
  <sheetFormatPr defaultColWidth="8.6796875" defaultRowHeight="14.25" zeroHeight="false" outlineLevelRow="0" outlineLevelCol="0"/>
  <cols>
    <col collapsed="false" customWidth="true" hidden="false" outlineLevel="0" max="1" min="1" style="0" width="24.73"/>
    <col collapsed="false" customWidth="true" hidden="false" outlineLevel="0" max="2" min="2" style="0" width="12.73"/>
    <col collapsed="false" customWidth="true" hidden="false" outlineLevel="0" max="3" min="3" style="0" width="20.73"/>
    <col collapsed="false" customWidth="true" hidden="false" outlineLevel="0" max="4" min="4" style="0" width="16.73"/>
  </cols>
  <sheetData>
    <row r="1" customFormat="false" ht="25.5" hidden="false" customHeight="true" outlineLevel="0" collapsed="false">
      <c r="A1" s="36" t="str">
        <f aca="false">IF(LangSel="ES","GENREV!™ Pipeline Lite™ - Resumen","GENREV!™ Pipeline Lite™ - Summary")</f>
        <v>GENREV!™ Pipeline Lite™ - Summary</v>
      </c>
      <c r="B1" s="36"/>
      <c r="C1" s="36"/>
      <c r="D1" s="36"/>
    </row>
    <row r="2" customFormat="false" ht="14.25" hidden="false" customHeight="false" outlineLevel="0" collapsed="false">
      <c r="A2" s="37" t="str">
        <f aca="false">IF(LangSel="ES","Calculo automatico. No editar.","Auto-calculated. Do not edit.")</f>
        <v>Auto-calculated. Do not edit.</v>
      </c>
      <c r="B2" s="37"/>
      <c r="C2" s="37"/>
      <c r="D2" s="37"/>
    </row>
    <row r="4" customFormat="false" ht="30" hidden="false" customHeight="true" outlineLevel="0" collapsed="false">
      <c r="A4" s="38" t="str">
        <f aca="false">IF(LangSel="ES","Estado","Status")</f>
        <v>Status</v>
      </c>
      <c r="B4" s="38" t="str">
        <f aca="false">IF(LangSel="ES","Cantidad","Count")</f>
        <v>Count</v>
      </c>
      <c r="C4" s="38" t="str">
        <f aca="false">IF(LangSel="ES","Potencial Anual Est.","Est. Annual Potential")</f>
        <v>Est. Annual Potential</v>
      </c>
      <c r="D4" s="38" t="str">
        <f aca="false">IF(LangSel="ES","Valor Est. Ano 1","Yr. 1 Est. Value")</f>
        <v>Yr. 1 Est. Value</v>
      </c>
    </row>
    <row r="5" customFormat="false" ht="14.25" hidden="false" customHeight="false" outlineLevel="0" collapsed="false">
      <c r="A5" s="39" t="str">
        <f aca="false">IF(LangSel="ES","- Todos -","- All -")</f>
        <v>- All -</v>
      </c>
      <c r="B5" s="40" t="n">
        <f aca="false">COUNTA(Pipeline!B4:B53)</f>
        <v>1</v>
      </c>
      <c r="C5" s="41" t="n">
        <f aca="false">SUM(Pipeline!H4:H53)</f>
        <v>250000</v>
      </c>
      <c r="D5" s="41" t="n">
        <f aca="false">SUM(Pipeline!I4:I53)</f>
        <v>60000</v>
      </c>
    </row>
    <row r="6" customFormat="false" ht="14.25" hidden="false" customHeight="false" outlineLevel="0" collapsed="false">
      <c r="A6" s="39" t="s">
        <v>11</v>
      </c>
      <c r="B6" s="40" t="n">
        <f aca="false">COUNTIF(Pipeline!E4:E53,"Pipeline / En Curso")</f>
        <v>1</v>
      </c>
      <c r="C6" s="41" t="n">
        <f aca="false">SUMIF(Pipeline!E4:E53,"Pipeline / En Curso",Pipeline!H4:H53)</f>
        <v>250000</v>
      </c>
      <c r="D6" s="41" t="n">
        <f aca="false">SUMIF(Pipeline!E4:E53,"Pipeline / En Curso",Pipeline!I4:I53)</f>
        <v>60000</v>
      </c>
    </row>
    <row r="7" customFormat="false" ht="14.25" hidden="false" customHeight="false" outlineLevel="0" collapsed="false">
      <c r="A7" s="39" t="s">
        <v>14</v>
      </c>
      <c r="B7" s="40" t="n">
        <f aca="false">COUNTIF(Pipeline!E4:E53,"On Hold / En Espera")</f>
        <v>0</v>
      </c>
      <c r="C7" s="41" t="n">
        <f aca="false">SUMIF(Pipeline!E4:E53,"On Hold / En Espera",Pipeline!H4:H53)</f>
        <v>0</v>
      </c>
      <c r="D7" s="41" t="n">
        <f aca="false">SUMIF(Pipeline!E4:E53,"On Hold / En Espera",Pipeline!I4:I53)</f>
        <v>0</v>
      </c>
    </row>
    <row r="8" customFormat="false" ht="14.25" hidden="false" customHeight="false" outlineLevel="0" collapsed="false">
      <c r="A8" s="39" t="s">
        <v>15</v>
      </c>
      <c r="B8" s="40" t="n">
        <f aca="false">COUNTIF(Pipeline!E4:E53,"Lost / Perdido")</f>
        <v>0</v>
      </c>
      <c r="C8" s="41" t="n">
        <f aca="false">SUMIF(Pipeline!E4:E53,"Lost / Perdido",Pipeline!H4:H53)</f>
        <v>0</v>
      </c>
      <c r="D8" s="41" t="n">
        <f aca="false">SUMIF(Pipeline!E4:E53,"Lost / Perdido",Pipeline!I4:I53)</f>
        <v>0</v>
      </c>
    </row>
    <row r="9" customFormat="false" ht="14.25" hidden="false" customHeight="false" outlineLevel="0" collapsed="false">
      <c r="A9" s="39" t="s">
        <v>16</v>
      </c>
      <c r="B9" s="40" t="n">
        <f aca="false">COUNTIF(Pipeline!E4:E53,"Converted / Convertido")</f>
        <v>0</v>
      </c>
      <c r="C9" s="41" t="n">
        <f aca="false">SUMIF(Pipeline!E4:E53,"Converted / Convertido",Pipeline!H4:H53)</f>
        <v>0</v>
      </c>
      <c r="D9" s="41" t="n">
        <f aca="false">SUMIF(Pipeline!E4:E53,"Converted / Convertido",Pipeline!I4:I53)</f>
        <v>0</v>
      </c>
    </row>
    <row r="10" customFormat="false" ht="14.25" hidden="false" customHeight="false" outlineLevel="0" collapsed="false">
      <c r="A10" s="42" t="str">
        <f aca="false">IF(LangSel="ES","(Sin Estado)","(No Status)")</f>
        <v>(No Status)</v>
      </c>
      <c r="B10" s="40" t="n">
        <f aca="false">COUNTIFS(Pipeline!B4:B53,"&lt;&gt;",Pipeline!E4:E53,"")</f>
        <v>0</v>
      </c>
      <c r="C10" s="41" t="n">
        <f aca="false">SUMIFS(Pipeline!H4:H53,Pipeline!B4:B53,"&lt;&gt;",Pipeline!E4:E53,"")</f>
        <v>0</v>
      </c>
      <c r="D10" s="41" t="n">
        <f aca="false">SUMIFS(Pipeline!I4:I53,Pipeline!B4:B53,"&lt;&gt;",Pipeline!E4:E53,"")</f>
        <v>0</v>
      </c>
    </row>
    <row r="12" customFormat="false" ht="14.25" hidden="false" customHeight="false" outlineLevel="0" collapsed="false">
      <c r="A12" s="43" t="str">
        <f aca="false">IF(LangSel="ES","Por Probabilidad (Solo En Curso)","By Probability (Pipeline Status Only)")</f>
        <v>By Probability (Pipeline Status Only)</v>
      </c>
      <c r="B12" s="43"/>
      <c r="C12" s="43"/>
      <c r="D12" s="43"/>
    </row>
    <row r="13" customFormat="false" ht="30" hidden="false" customHeight="true" outlineLevel="0" collapsed="false">
      <c r="A13" s="38" t="str">
        <f aca="false">IF(LangSel="ES","Probabilidad","Probability")</f>
        <v>Probability</v>
      </c>
      <c r="B13" s="38" t="str">
        <f aca="false">IF(LangSel="ES","Cantidad","Count")</f>
        <v>Count</v>
      </c>
      <c r="C13" s="38" t="str">
        <f aca="false">IF(LangSel="ES","Potencial Anual Est.","Est. Annual Potential")</f>
        <v>Est. Annual Potential</v>
      </c>
      <c r="D13" s="38" t="str">
        <f aca="false">IF(LangSel="ES","Valor Est. Ano 1","Yr. 1 Est. Value")</f>
        <v>Yr. 1 Est. Value</v>
      </c>
    </row>
    <row r="14" customFormat="false" ht="14.25" hidden="false" customHeight="false" outlineLevel="0" collapsed="false">
      <c r="A14" s="39" t="s">
        <v>17</v>
      </c>
      <c r="B14" s="40" t="n">
        <f aca="false">COUNTIFS(Pipeline!E4:E53,"Pipeline / En Curso",Pipeline!F4:F53,0.9)</f>
        <v>0</v>
      </c>
      <c r="C14" s="41" t="n">
        <f aca="false">SUMIFS(Pipeline!H4:H53,Pipeline!E4:E53,"Pipeline / En Curso",Pipeline!F4:F53,0.9)</f>
        <v>0</v>
      </c>
      <c r="D14" s="41" t="n">
        <f aca="false">SUMIFS(Pipeline!I4:I53,Pipeline!E4:E53,"Pipeline / En Curso",Pipeline!F4:F53,0.9)</f>
        <v>0</v>
      </c>
    </row>
    <row r="15" customFormat="false" ht="14.25" hidden="false" customHeight="false" outlineLevel="0" collapsed="false">
      <c r="A15" s="39" t="s">
        <v>18</v>
      </c>
      <c r="B15" s="40" t="n">
        <f aca="false">COUNTIFS(Pipeline!E4:E53,"Pipeline / En Curso",Pipeline!F4:F53,0.75)</f>
        <v>0</v>
      </c>
      <c r="C15" s="41" t="n">
        <f aca="false">SUMIFS(Pipeline!H4:H53,Pipeline!E4:E53,"Pipeline / En Curso",Pipeline!F4:F53,0.75)</f>
        <v>0</v>
      </c>
      <c r="D15" s="41" t="n">
        <f aca="false">SUMIFS(Pipeline!I4:I53,Pipeline!E4:E53,"Pipeline / En Curso",Pipeline!F4:F53,0.75)</f>
        <v>0</v>
      </c>
    </row>
    <row r="16" customFormat="false" ht="14.25" hidden="false" customHeight="false" outlineLevel="0" collapsed="false">
      <c r="A16" s="39" t="s">
        <v>19</v>
      </c>
      <c r="B16" s="40" t="n">
        <f aca="false">COUNTIFS(Pipeline!E4:E53,"Pipeline / En Curso",Pipeline!F4:F53,0.5)</f>
        <v>1</v>
      </c>
      <c r="C16" s="41" t="n">
        <f aca="false">SUMIFS(Pipeline!H4:H53,Pipeline!E4:E53,"Pipeline / En Curso",Pipeline!F4:F53,0.5)</f>
        <v>250000</v>
      </c>
      <c r="D16" s="41" t="n">
        <f aca="false">SUMIFS(Pipeline!I4:I53,Pipeline!E4:E53,"Pipeline / En Curso",Pipeline!F4:F53,0.5)</f>
        <v>60000</v>
      </c>
    </row>
    <row r="17" customFormat="false" ht="14.25" hidden="false" customHeight="false" outlineLevel="0" collapsed="false">
      <c r="A17" s="39" t="s">
        <v>20</v>
      </c>
      <c r="B17" s="40" t="n">
        <f aca="false">COUNTIFS(Pipeline!E4:E53,"Pipeline / En Curso",Pipeline!F4:F53,0.25)</f>
        <v>0</v>
      </c>
      <c r="C17" s="41" t="n">
        <f aca="false">SUMIFS(Pipeline!H4:H53,Pipeline!E4:E53,"Pipeline / En Curso",Pipeline!F4:F53,0.25)</f>
        <v>0</v>
      </c>
      <c r="D17" s="41" t="n">
        <f aca="false">SUMIFS(Pipeline!I4:I53,Pipeline!E4:E53,"Pipeline / En Curso",Pipeline!F4:F53,0.25)</f>
        <v>0</v>
      </c>
    </row>
    <row r="18" customFormat="false" ht="14.25" hidden="false" customHeight="false" outlineLevel="0" collapsed="false">
      <c r="A18" s="39" t="s">
        <v>21</v>
      </c>
      <c r="B18" s="40" t="n">
        <f aca="false">COUNTIFS(Pipeline!E4:E53,"Pipeline / En Curso",Pipeline!F4:F53,0.1)</f>
        <v>0</v>
      </c>
      <c r="C18" s="41" t="n">
        <f aca="false">SUMIFS(Pipeline!H4:H53,Pipeline!E4:E53,"Pipeline / En Curso",Pipeline!F4:F53,0.1)</f>
        <v>0</v>
      </c>
      <c r="D18" s="41" t="n">
        <f aca="false">SUMIFS(Pipeline!I4:I53,Pipeline!E4:E53,"Pipeline / En Curso",Pipeline!F4:F53,0.1)</f>
        <v>0</v>
      </c>
    </row>
    <row r="20" customFormat="false" ht="24" hidden="false" customHeight="true" outlineLevel="0" collapsed="false">
      <c r="A20" s="9" t="str">
        <f aca="false">IF(LangSel="ES","Esta es la version inicial. El sistema completo GENREV!™ va mucho mas alla: www.genrev.co","This is the starter version. The full GENREV!™ system goes much further: www.genrev.co")</f>
        <v>This is the starter version. The full GENREV!™ system goes much further: www.genrev.co</v>
      </c>
      <c r="B20" s="9"/>
      <c r="C20" s="9"/>
      <c r="D20" s="9"/>
    </row>
    <row r="22" customFormat="false" ht="14.25" hidden="false" customHeight="false" outlineLevel="0" collapsed="false">
      <c r="A22" s="44" t="s">
        <v>22</v>
      </c>
      <c r="B22" s="44"/>
      <c r="C22" s="44"/>
      <c r="D22" s="44"/>
    </row>
  </sheetData>
  <sheetProtection sheet="true" objects="true" scenarios="true"/>
  <mergeCells count="5">
    <mergeCell ref="A1:D1"/>
    <mergeCell ref="A2:D2"/>
    <mergeCell ref="A12:D12"/>
    <mergeCell ref="A20:D20"/>
    <mergeCell ref="A22:D22"/>
  </mergeCell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H10" activeCellId="0" sqref="H10"/>
    </sheetView>
  </sheetViews>
  <sheetFormatPr defaultColWidth="8.6796875" defaultRowHeight="14.25" zeroHeight="false" outlineLevelRow="0" outlineLevelCol="0"/>
  <cols>
    <col collapsed="false" customWidth="true" hidden="false" outlineLevel="0" max="1" min="1" style="0" width="96.73"/>
  </cols>
  <sheetData>
    <row r="1" customFormat="false" ht="30" hidden="false" customHeight="true" outlineLevel="0" collapsed="false">
      <c r="A1" s="3" t="str">
        <f aca="false">IF(LangSel="ES","Un Vistazo al Pipeline Completo GENREV!™","A Look at the Full GENREV!™ Pipeline")</f>
        <v>A Look at the Full GENREV!™ Pipeline</v>
      </c>
    </row>
    <row r="2" customFormat="false" ht="18" hidden="false" customHeight="true" outlineLevel="0" collapsed="false">
      <c r="A2" s="4" t="str">
        <f aca="false">IF(LangSel="ES","Datos de muestra. Los encabezados de columna y titulos de reportes no se muestran intencionalmente.","Sample data. Column headings and report titles are intentionally not shown.")</f>
        <v>Sample data. Column headings and report titles are intentionally not shown.</v>
      </c>
    </row>
    <row r="4" customFormat="false" ht="18" hidden="false" customHeight="true" outlineLevel="0" collapsed="false">
      <c r="A4" s="5" t="str">
        <f aca="false">IF(LangSel="ES","Cada fila lleva la calidad del negocio y sus propias alertas de seguimiento:","Every row carries deal quality and its own follow-up flags:")</f>
        <v>Every row carries deal quality and its own follow-up flags:</v>
      </c>
    </row>
    <row r="16" customFormat="false" ht="18" hidden="false" customHeight="true" outlineLevel="0" collapsed="false">
      <c r="A16" s="5" t="str">
        <f aca="false">IF(LangSel="ES","Resumenes que se calculan solos, en una sola vista:","Rollups that calculate themselves, in one view:")</f>
        <v>Rollups that calculate themselves, in one view:</v>
      </c>
    </row>
    <row r="34" customFormat="false" ht="18" hidden="false" customHeight="true" outlineLevel="0" collapsed="false">
      <c r="A34" s="5" t="str">
        <f aca="false">IF(LangSel="ES","Y un panel en vivo:","And a live dashboard:")</f>
        <v>And a live dashboard:</v>
      </c>
    </row>
    <row r="58" customFormat="false" ht="21.75" hidden="false" customHeight="true" outlineLevel="0" collapsed="false">
      <c r="A58" s="9" t="str">
        <f aca="false">IF(LangSel="ES","El sistema completo es parte de trabajar con GENREV!™.","The full system is part of working with GENREV!™.")</f>
        <v>The full system is part of working with GENREV!™.</v>
      </c>
    </row>
    <row r="60" customFormat="false" ht="14.25" hidden="false" customHeight="false" outlineLevel="0" collapsed="false">
      <c r="A60" s="12" t="s">
        <v>22</v>
      </c>
    </row>
  </sheetData>
  <sheetProtection sheet="true" objects="true" scenarios="true"/>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2026-09-04T12:58:04Z</dcterms:created>
  <dc:creator>Chuck Kitchen</dc:creator>
  <dc:description/>
  <dc:language>en-US</dc:language>
  <cp:lastModifiedBy>Chuck Kitchen</cp:lastModifiedBy>
  <dcterms:modified xsi:type="dcterms:W3CDTF">2026-09-29T18:17:24Z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